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680" windowHeight="12630" activeTab="0"/>
  </bookViews>
  <sheets>
    <sheet name="绩效目标申报表" sheetId="1" r:id="rId1"/>
  </sheets>
  <definedNames>
    <definedName name="_xlnm.Print_Area" localSheetId="0">'绩效目标申报表'!$1:$12</definedName>
  </definedNames>
  <calcPr fullCalcOnLoad="1"/>
</workbook>
</file>

<file path=xl/sharedStrings.xml><?xml version="1.0" encoding="utf-8"?>
<sst xmlns="http://schemas.openxmlformats.org/spreadsheetml/2006/main" count="175" uniqueCount="144">
  <si>
    <t>附件1</t>
  </si>
  <si>
    <t>项目名称</t>
  </si>
  <si>
    <t>主管部门</t>
  </si>
  <si>
    <t>项目实施单位</t>
  </si>
  <si>
    <t>预算执行情况(10分)</t>
  </si>
  <si>
    <t>年初预算数</t>
  </si>
  <si>
    <t>调整后的预算数(A)</t>
  </si>
  <si>
    <t>执行数(B)</t>
  </si>
  <si>
    <t>分值</t>
  </si>
  <si>
    <t>执行率(B/A*100%)</t>
  </si>
  <si>
    <t>得分</t>
  </si>
  <si>
    <t>未达到进度分析</t>
  </si>
  <si>
    <t>市级财政资金</t>
  </si>
  <si>
    <t>年度总体目标</t>
  </si>
  <si>
    <t>年初预期目标</t>
  </si>
  <si>
    <t>目标实际完成情况</t>
  </si>
  <si>
    <t>年度绩效指标完成情况(90分)</t>
  </si>
  <si>
    <t>一级指标</t>
  </si>
  <si>
    <t>二级指标</t>
  </si>
  <si>
    <t>三级指标</t>
  </si>
  <si>
    <t>年度指标值</t>
  </si>
  <si>
    <t>全年完成值</t>
  </si>
  <si>
    <t>未完成指标的原因分析</t>
  </si>
  <si>
    <t>偏离年初设定的绩效指标值较多（30%及以上）的原因分析</t>
  </si>
  <si>
    <t>改进措施</t>
  </si>
  <si>
    <t>产出指标(50分)</t>
  </si>
  <si>
    <t>数量指标</t>
  </si>
  <si>
    <t>质量指标</t>
  </si>
  <si>
    <t>时效指标</t>
  </si>
  <si>
    <t>成本指标</t>
  </si>
  <si>
    <t>效益指标（30分）</t>
  </si>
  <si>
    <t>社会效益指标</t>
  </si>
  <si>
    <t>可持续影响指标</t>
  </si>
  <si>
    <t>满意度指标（10分）</t>
  </si>
  <si>
    <t>服务对象满意度指标</t>
  </si>
  <si>
    <t>得分合计</t>
  </si>
  <si>
    <t>总分</t>
  </si>
  <si>
    <t>总分在80分以下的项目未实现绩效目标的原因及拟采取的措施说明</t>
  </si>
  <si>
    <t>其他说明</t>
  </si>
  <si>
    <t>备注：金额单位为万元，小数点后四舍五入保留两位小数。</t>
  </si>
  <si>
    <t>单位负责人：</t>
  </si>
  <si>
    <t>复核人：</t>
  </si>
  <si>
    <t>制表人：</t>
  </si>
  <si>
    <t>联系电话：</t>
  </si>
  <si>
    <t>≤156万元</t>
  </si>
  <si>
    <t>显著推进</t>
  </si>
  <si>
    <t>健全</t>
  </si>
  <si>
    <t>≥1次</t>
  </si>
  <si>
    <t>有效降低</t>
  </si>
  <si>
    <t>≥90%</t>
  </si>
  <si>
    <t>≥3项</t>
  </si>
  <si>
    <t>园林林业专项业务费</t>
  </si>
  <si>
    <t>青岛市园林和林业局</t>
  </si>
  <si>
    <t>保障园林林业行业管理工作正常开展。一、组织开展森林资源监督管理，开展森林督查、森林防火检查等；组织实施并监督指导开展陆生野生动植物资源保护工作；二、开展自然保护地与园林绿化建设工作，对自然保护地生态环境进行监督管理，对全市园林绿化情况进行监督检查，加强城市绿地动态管理，对各区市进行统计调研，摸清底数；三、加强国土绿化宣传，举办绿化活动，普及绿化知识，组织开展园林林业行业培训，提升从业人员素养和能力。</t>
  </si>
  <si>
    <t>一、完成了森林资源监督管理，全年开展了森林植被恢复检查、违规使用林地图斑检查、森林防火检查、森林督查、森林质量精准提升检查验收、森林抚育检查、封山育林检查工作，参加了全省野生动植物保护工作会议。二、完成了自然保护地与园林绿化建设工作，开展了自然保护地整合优化工作、城市管理综合评价工作，参加了全省自然资源法治建设培训、全省国土空间生态修复培训，全省林木种质资源保护管理培训。三、加强国土绿化宣传，动员和引导更多社会力量参与到国土绿化行动中来。举办全市园林和林业工作会议、全市园林林业大讲堂。组织开展了寻找青岛森林氧吧活动，让全市人民共享“国家园林城市”“国家森林城市”建设成果，满足人民群众对美好生态环境的需求。</t>
  </si>
  <si>
    <t>监督检查次数</t>
  </si>
  <si>
    <t>≥20次</t>
  </si>
  <si>
    <t>20次</t>
  </si>
  <si>
    <t>行业培训次数</t>
  </si>
  <si>
    <t>≥1次</t>
  </si>
  <si>
    <t>1次</t>
  </si>
  <si>
    <t>排查自管房隐患次数</t>
  </si>
  <si>
    <t>举办培训班</t>
  </si>
  <si>
    <t>防控监测核查数量</t>
  </si>
  <si>
    <t>培训技术次数</t>
  </si>
  <si>
    <t>3次</t>
  </si>
  <si>
    <t>开展林业有害生物发生趋势会商会议次数</t>
  </si>
  <si>
    <t>1个</t>
  </si>
  <si>
    <t>2个</t>
  </si>
  <si>
    <t>森林资源监督管理、自然保护地与园林绿化建设及时率</t>
  </si>
  <si>
    <t>病虫害防治技术培训推广及时性</t>
  </si>
  <si>
    <t>≤15</t>
  </si>
  <si>
    <t>技术推广与转化资金</t>
  </si>
  <si>
    <t>≤25</t>
  </si>
  <si>
    <t>国土绿化知识宣传</t>
  </si>
  <si>
    <t>显著推进</t>
  </si>
  <si>
    <t>人员安全情况</t>
  </si>
  <si>
    <t>显著增强</t>
  </si>
  <si>
    <t>提高基层林业工作者经济林技术水平</t>
  </si>
  <si>
    <t>显著提高</t>
  </si>
  <si>
    <t>提高基层林业工作者的技术水平</t>
  </si>
  <si>
    <t>提高森防人员防控技术</t>
  </si>
  <si>
    <t>促进苗木生产经营者依法诚信生产经营，营造良好市场环境。</t>
  </si>
  <si>
    <t>持续促进</t>
  </si>
  <si>
    <t>生态效益指标</t>
  </si>
  <si>
    <t>显著提升</t>
  </si>
  <si>
    <t>提高森林公园管理水平</t>
  </si>
  <si>
    <t>林业灾害损失情况</t>
  </si>
  <si>
    <t>确保林业安全情况</t>
  </si>
  <si>
    <t>阻断林业有害生物疫情传播</t>
  </si>
  <si>
    <t>有效阻断</t>
  </si>
  <si>
    <t>各区市林业行业信息共享机制</t>
  </si>
  <si>
    <t>健全</t>
  </si>
  <si>
    <t>帮助苗木花卉生产经营者开阔视野，不断提高参与市场竞争能力和生产经营水平，促进全市种苗花卉产业持续健康发展。</t>
  </si>
  <si>
    <t>显著促进</t>
  </si>
  <si>
    <t>园林林业行业从业人员满意度</t>
  </si>
  <si>
    <t>≥90%</t>
  </si>
  <si>
    <t>林农满意度</t>
  </si>
  <si>
    <t>95%以上</t>
  </si>
  <si>
    <t>培训人员满意度</t>
  </si>
  <si>
    <t>≧1次</t>
  </si>
  <si>
    <t>2次</t>
  </si>
  <si>
    <t>检查抽查企业</t>
  </si>
  <si>
    <t>≧30家</t>
  </si>
  <si>
    <t>50家</t>
  </si>
  <si>
    <t>引进品种个数</t>
  </si>
  <si>
    <t>≧4个</t>
  </si>
  <si>
    <t>5个</t>
  </si>
  <si>
    <t>引进株数</t>
  </si>
  <si>
    <t>≧400株</t>
  </si>
  <si>
    <t>430株</t>
  </si>
  <si>
    <t>培育创建各类龙头示范企业</t>
  </si>
  <si>
    <t>防控监测核查合格率</t>
  </si>
  <si>
    <t>购置物资合格率</t>
  </si>
  <si>
    <t>争创省级资源库</t>
  </si>
  <si>
    <t>监测核查及时率</t>
  </si>
  <si>
    <t>开展林业有害生物发生趋势会商会议及时性</t>
  </si>
  <si>
    <t>检疫检测及时性</t>
  </si>
  <si>
    <t>127.17万元</t>
  </si>
  <si>
    <t>自管房房屋维修费</t>
  </si>
  <si>
    <t>≤5万元</t>
  </si>
  <si>
    <t>防灾减灾</t>
  </si>
  <si>
    <t>查处违法违规行为合格率</t>
  </si>
  <si>
    <t>培训合格率</t>
  </si>
  <si>
    <r>
      <t>举办花博会</t>
    </r>
    <r>
      <rPr>
        <sz val="9"/>
        <rFont val="Microsoft YaHei UI"/>
        <family val="1"/>
      </rPr>
      <t>次数</t>
    </r>
  </si>
  <si>
    <r>
      <t>1</t>
    </r>
    <r>
      <rPr>
        <sz val="9"/>
        <color indexed="8"/>
        <rFont val="Microsoft YaHei UI"/>
        <family val="1"/>
      </rPr>
      <t>次</t>
    </r>
  </si>
  <si>
    <t>≧2家</t>
  </si>
  <si>
    <r>
      <t>推广林业技术、方法</t>
    </r>
    <r>
      <rPr>
        <sz val="9"/>
        <rFont val="Microsoft YaHei UI"/>
        <family val="1"/>
      </rPr>
      <t>覆盖率</t>
    </r>
  </si>
  <si>
    <r>
      <t>林业站正常运转</t>
    </r>
    <r>
      <rPr>
        <sz val="9"/>
        <rFont val="Microsoft YaHei UI"/>
        <family val="1"/>
      </rPr>
      <t>率</t>
    </r>
  </si>
  <si>
    <r>
      <t>动态监测</t>
    </r>
    <r>
      <rPr>
        <sz val="9"/>
        <rFont val="Microsoft YaHei UI"/>
        <family val="1"/>
      </rPr>
      <t>统计传输率</t>
    </r>
  </si>
  <si>
    <r>
      <t>调查及业务指导</t>
    </r>
    <r>
      <rPr>
        <sz val="9"/>
        <rFont val="Microsoft YaHei UI"/>
        <family val="1"/>
      </rPr>
      <t>完成率</t>
    </r>
  </si>
  <si>
    <r>
      <t>整理编制林木良种</t>
    </r>
    <r>
      <rPr>
        <sz val="9"/>
        <rFont val="Microsoft YaHei UI"/>
        <family val="1"/>
      </rPr>
      <t>完成率</t>
    </r>
  </si>
  <si>
    <r>
      <t>推广林业技术、方法</t>
    </r>
    <r>
      <rPr>
        <sz val="9"/>
        <rFont val="Microsoft YaHei UI"/>
        <family val="1"/>
      </rPr>
      <t>及时</t>
    </r>
    <r>
      <rPr>
        <sz val="9"/>
        <rFont val="仿宋_GB2312"/>
        <family val="3"/>
      </rPr>
      <t>率</t>
    </r>
  </si>
  <si>
    <r>
      <t>林业站正常运转</t>
    </r>
    <r>
      <rPr>
        <sz val="9"/>
        <rFont val="Microsoft YaHei UI"/>
        <family val="1"/>
      </rPr>
      <t>及时性</t>
    </r>
  </si>
  <si>
    <r>
      <t>动态监测</t>
    </r>
    <r>
      <rPr>
        <sz val="9"/>
        <rFont val="Microsoft YaHei UI"/>
        <family val="1"/>
      </rPr>
      <t>传输及时率</t>
    </r>
  </si>
  <si>
    <r>
      <t>调查及业务指导</t>
    </r>
    <r>
      <rPr>
        <sz val="9"/>
        <rFont val="Microsoft YaHei UI"/>
        <family val="1"/>
      </rPr>
      <t>及时性</t>
    </r>
  </si>
  <si>
    <r>
      <t>整理编制林木良种</t>
    </r>
    <r>
      <rPr>
        <sz val="9"/>
        <rFont val="Microsoft YaHei UI"/>
        <family val="1"/>
      </rPr>
      <t>及时率</t>
    </r>
  </si>
  <si>
    <r>
      <rPr>
        <sz val="9"/>
        <rFont val="Microsoft YaHei UI"/>
        <family val="1"/>
      </rPr>
      <t>提高</t>
    </r>
    <r>
      <rPr>
        <sz val="9"/>
        <rFont val="仿宋_GB2312"/>
        <family val="3"/>
      </rPr>
      <t>基层林业站的建设和管理工作</t>
    </r>
  </si>
  <si>
    <r>
      <rPr>
        <sz val="9"/>
        <rFont val="Microsoft YaHei UI"/>
        <family val="1"/>
      </rPr>
      <t>提升</t>
    </r>
    <r>
      <rPr>
        <sz val="9"/>
        <rFont val="仿宋_GB2312"/>
        <family val="3"/>
      </rPr>
      <t>掌握森林资源数据</t>
    </r>
  </si>
  <si>
    <r>
      <t>基层林业工作者</t>
    </r>
    <r>
      <rPr>
        <sz val="9"/>
        <rFont val="Microsoft YaHei UI"/>
        <family val="1"/>
      </rPr>
      <t>满意度</t>
    </r>
  </si>
  <si>
    <t xml:space="preserve">无                                                                                          </t>
  </si>
  <si>
    <t xml:space="preserve">  填报部门（单位）: 青岛市园林和林业局                （2020年度）                             金额单位：万元 </t>
  </si>
  <si>
    <t> 市园林林业专项资金单位自评表</t>
  </si>
  <si>
    <t>园林林业专项资金费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</si>
</sst>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.00_ "/>
  </numFmts>
  <fonts count="40">
    <font>
      <sz val="10"/>
      <name val="Arial"/>
      <family val="2"/>
    </font>
    <font>
      <sz val="12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0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20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5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2"/>
      <name val="等线"/>
      <family val="0"/>
    </font>
    <font>
      <i/>
      <sz val="11"/>
      <color indexed="23"/>
      <name val="等线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sz val="9"/>
      <name val="Arial"/>
      <family val="2"/>
    </font>
    <font>
      <sz val="9"/>
      <color indexed="8"/>
      <name val="Arial"/>
      <family val="2"/>
    </font>
    <font>
      <sz val="9"/>
      <name val="Microsoft YaHei UI"/>
      <family val="1"/>
    </font>
    <font>
      <sz val="9"/>
      <color indexed="8"/>
      <name val="Microsoft YaHei UI"/>
      <family val="1"/>
    </font>
    <font>
      <sz val="9"/>
      <color indexed="8"/>
      <name val="宋体"/>
      <family val="0"/>
    </font>
    <font>
      <sz val="9"/>
      <name val="楷体_GB2312"/>
      <family val="3"/>
    </font>
    <font>
      <sz val="18"/>
      <color indexed="8"/>
      <name val="方正小标宋_GBK"/>
      <family val="4"/>
    </font>
    <font>
      <sz val="10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9"/>
      <color theme="1"/>
      <name val="仿宋_GB2312"/>
      <family val="3"/>
    </font>
    <font>
      <sz val="9"/>
      <color theme="1"/>
      <name val="Microsoft YaHei UI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9" fillId="31" borderId="0" applyNumberFormat="0" applyBorder="0" applyAlignment="0" applyProtection="0"/>
    <xf numFmtId="0" fontId="7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7" fillId="0" borderId="0">
      <alignment vertical="center"/>
      <protection/>
    </xf>
    <xf numFmtId="0" fontId="11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5" fillId="0" borderId="4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15" borderId="5" applyNumberFormat="0" applyAlignment="0" applyProtection="0"/>
    <xf numFmtId="0" fontId="20" fillId="32" borderId="6" applyNumberFormat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14" fillId="16" borderId="0" applyNumberFormat="0" applyBorder="0" applyAlignment="0" applyProtection="0"/>
    <xf numFmtId="0" fontId="21" fillId="15" borderId="8" applyNumberFormat="0" applyAlignment="0" applyProtection="0"/>
    <xf numFmtId="0" fontId="8" fillId="3" borderId="5" applyNumberFormat="0" applyAlignment="0" applyProtection="0"/>
    <xf numFmtId="0" fontId="23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0" fillId="5" borderId="9" applyNumberFormat="0" applyFont="0" applyAlignment="0" applyProtection="0"/>
  </cellStyleXfs>
  <cellXfs count="67">
    <xf numFmtId="0" fontId="0" fillId="0" borderId="0" xfId="0" applyAlignment="1">
      <alignment/>
    </xf>
    <xf numFmtId="0" fontId="2" fillId="4" borderId="0" xfId="0" applyFont="1" applyFill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6" fillId="4" borderId="0" xfId="0" applyFont="1" applyFill="1" applyBorder="1" applyAlignment="1" applyProtection="1">
      <alignment/>
      <protection/>
    </xf>
    <xf numFmtId="0" fontId="5" fillId="4" borderId="0" xfId="0" applyFont="1" applyFill="1" applyBorder="1" applyAlignment="1" applyProtection="1">
      <alignment horizontal="center" vertical="center"/>
      <protection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27" fillId="4" borderId="10" xfId="0" applyFont="1" applyFill="1" applyBorder="1" applyAlignment="1" applyProtection="1">
      <alignment horizontal="center" vertical="center"/>
      <protection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2" fontId="27" fillId="4" borderId="10" xfId="0" applyNumberFormat="1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10" fontId="27" fillId="4" borderId="10" xfId="51" applyNumberFormat="1" applyFont="1" applyFill="1" applyBorder="1" applyAlignment="1" applyProtection="1">
      <alignment horizontal="center" vertical="center"/>
      <protection/>
    </xf>
    <xf numFmtId="0" fontId="26" fillId="0" borderId="10" xfId="0" applyFont="1" applyBorder="1" applyAlignment="1">
      <alignment horizontal="left" vertical="center" wrapText="1"/>
    </xf>
    <xf numFmtId="0" fontId="4" fillId="0" borderId="10" xfId="58" applyFont="1" applyBorder="1" applyAlignment="1">
      <alignment horizontal="center" vertical="center" wrapText="1"/>
      <protection/>
    </xf>
    <xf numFmtId="0" fontId="4" fillId="0" borderId="11" xfId="58" applyFont="1" applyBorder="1" applyAlignment="1">
      <alignment horizontal="center" vertical="center"/>
      <protection/>
    </xf>
    <xf numFmtId="0" fontId="28" fillId="0" borderId="10" xfId="0" applyFont="1" applyFill="1" applyBorder="1" applyAlignment="1">
      <alignment/>
    </xf>
    <xf numFmtId="0" fontId="26" fillId="0" borderId="10" xfId="58" applyFont="1" applyBorder="1" applyAlignment="1">
      <alignment vertical="center" wrapText="1"/>
      <protection/>
    </xf>
    <xf numFmtId="0" fontId="26" fillId="0" borderId="10" xfId="58" applyFont="1" applyBorder="1" applyAlignment="1">
      <alignment horizontal="center" vertical="center" wrapText="1"/>
      <protection/>
    </xf>
    <xf numFmtId="0" fontId="26" fillId="0" borderId="11" xfId="58" applyFont="1" applyBorder="1" applyAlignment="1">
      <alignment horizontal="center" vertical="center" wrapText="1"/>
      <protection/>
    </xf>
    <xf numFmtId="0" fontId="38" fillId="42" borderId="12" xfId="58" applyFont="1" applyFill="1" applyBorder="1" applyAlignment="1">
      <alignment horizontal="center" vertical="center" wrapText="1"/>
      <protection/>
    </xf>
    <xf numFmtId="0" fontId="38" fillId="42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8" fillId="42" borderId="10" xfId="0" applyFont="1" applyFill="1" applyBorder="1" applyAlignment="1">
      <alignment horizontal="center" vertical="center"/>
    </xf>
    <xf numFmtId="0" fontId="29" fillId="4" borderId="10" xfId="0" applyFont="1" applyFill="1" applyBorder="1" applyAlignment="1">
      <alignment/>
    </xf>
    <xf numFmtId="9" fontId="4" fillId="0" borderId="10" xfId="58" applyNumberFormat="1" applyFont="1" applyBorder="1" applyAlignment="1">
      <alignment horizontal="center" vertical="center" wrapText="1"/>
      <protection/>
    </xf>
    <xf numFmtId="9" fontId="4" fillId="0" borderId="11" xfId="58" applyNumberFormat="1" applyFont="1" applyBorder="1" applyAlignment="1">
      <alignment horizontal="center" vertical="center"/>
      <protection/>
    </xf>
    <xf numFmtId="9" fontId="38" fillId="42" borderId="12" xfId="58" applyNumberFormat="1" applyFont="1" applyFill="1" applyBorder="1" applyAlignment="1">
      <alignment horizontal="center" vertical="center" wrapText="1"/>
      <protection/>
    </xf>
    <xf numFmtId="9" fontId="38" fillId="42" borderId="14" xfId="58" applyNumberFormat="1" applyFont="1" applyFill="1" applyBorder="1" applyAlignment="1">
      <alignment horizontal="center" vertical="center" wrapText="1"/>
      <protection/>
    </xf>
    <xf numFmtId="9" fontId="26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9" fontId="4" fillId="0" borderId="15" xfId="0" applyNumberFormat="1" applyFont="1" applyBorder="1" applyAlignment="1">
      <alignment horizontal="center" vertical="center" wrapText="1"/>
    </xf>
    <xf numFmtId="0" fontId="38" fillId="42" borderId="10" xfId="0" applyFont="1" applyFill="1" applyBorder="1" applyAlignment="1">
      <alignment horizontal="center" vertical="center" wrapText="1"/>
    </xf>
    <xf numFmtId="9" fontId="39" fillId="42" borderId="12" xfId="58" applyNumberFormat="1" applyFont="1" applyFill="1" applyBorder="1" applyAlignment="1">
      <alignment horizontal="center" vertical="center" wrapText="1"/>
      <protection/>
    </xf>
    <xf numFmtId="9" fontId="4" fillId="0" borderId="11" xfId="58" applyNumberFormat="1" applyFont="1" applyBorder="1" applyAlignment="1">
      <alignment horizontal="center" vertical="center" wrapText="1"/>
      <protection/>
    </xf>
    <xf numFmtId="2" fontId="2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6" fillId="0" borderId="15" xfId="58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6" fillId="0" borderId="11" xfId="58" applyFont="1" applyBorder="1" applyAlignment="1">
      <alignment horizontal="center" vertical="center"/>
      <protection/>
    </xf>
    <xf numFmtId="0" fontId="26" fillId="0" borderId="0" xfId="0" applyFont="1" applyBorder="1" applyAlignment="1">
      <alignment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9" fillId="4" borderId="0" xfId="0" applyFont="1" applyFill="1" applyBorder="1" applyAlignment="1">
      <alignment/>
    </xf>
    <xf numFmtId="0" fontId="35" fillId="4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2" fontId="27" fillId="4" borderId="10" xfId="0" applyNumberFormat="1" applyFont="1" applyFill="1" applyBorder="1" applyAlignment="1">
      <alignment horizontal="center" vertical="center"/>
    </xf>
    <xf numFmtId="0" fontId="27" fillId="4" borderId="10" xfId="58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 applyProtection="1">
      <alignment horizontal="center" vertical="center"/>
      <protection/>
    </xf>
    <xf numFmtId="0" fontId="27" fillId="4" borderId="15" xfId="58" applyFont="1" applyFill="1" applyBorder="1" applyAlignment="1">
      <alignment horizontal="center" vertical="center" wrapText="1"/>
      <protection/>
    </xf>
    <xf numFmtId="0" fontId="27" fillId="4" borderId="16" xfId="58" applyFont="1" applyFill="1" applyBorder="1" applyAlignment="1">
      <alignment horizontal="center" vertical="center" wrapText="1"/>
      <protection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7" fillId="4" borderId="17" xfId="58" applyFont="1" applyFill="1" applyBorder="1" applyAlignment="1">
      <alignment horizontal="center" vertical="center" wrapText="1"/>
      <protection/>
    </xf>
    <xf numFmtId="2" fontId="32" fillId="4" borderId="10" xfId="0" applyNumberFormat="1" applyFont="1" applyFill="1" applyBorder="1" applyAlignment="1">
      <alignment horizontal="center" vertical="center"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33" fillId="0" borderId="15" xfId="0" applyFont="1" applyFill="1" applyBorder="1" applyAlignment="1">
      <alignment horizontal="left" wrapText="1"/>
    </xf>
    <xf numFmtId="0" fontId="27" fillId="4" borderId="10" xfId="0" applyFont="1" applyFill="1" applyBorder="1" applyAlignment="1" applyProtection="1">
      <alignment horizontal="left" vertical="center" wrapText="1"/>
      <protection/>
    </xf>
    <xf numFmtId="0" fontId="34" fillId="4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left" vertical="center"/>
      <protection/>
    </xf>
  </cellXfs>
  <cellStyles count="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2 10" xfId="59"/>
    <cellStyle name="常规 2 2 2 2" xfId="60"/>
    <cellStyle name="常规 2 2 3" xfId="61"/>
    <cellStyle name="常规 2 29" xfId="62"/>
    <cellStyle name="常规 2 7" xfId="63"/>
    <cellStyle name="常规 3" xfId="64"/>
    <cellStyle name="Hyperlink" xfId="65"/>
    <cellStyle name="好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Followed Hyperlink" xfId="86"/>
    <cellStyle name="着色 1" xfId="87"/>
    <cellStyle name="着色 2" xfId="88"/>
    <cellStyle name="着色 3" xfId="89"/>
    <cellStyle name="着色 4" xfId="90"/>
    <cellStyle name="着色 5" xfId="91"/>
    <cellStyle name="着色 6" xfId="92"/>
    <cellStyle name="注释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tabSelected="1" zoomScaleSheetLayoutView="100" zoomScalePageLayoutView="0" workbookViewId="0" topLeftCell="A1">
      <selection activeCell="E9" sqref="E9:J10"/>
    </sheetView>
  </sheetViews>
  <sheetFormatPr defaultColWidth="9.140625" defaultRowHeight="12.75"/>
  <cols>
    <col min="1" max="1" width="7.00390625" style="4" customWidth="1"/>
    <col min="2" max="2" width="5.00390625" style="4" customWidth="1"/>
    <col min="3" max="3" width="20.140625" style="4" customWidth="1"/>
    <col min="4" max="4" width="9.28125" style="7" customWidth="1"/>
    <col min="5" max="5" width="8.00390625" style="7" customWidth="1"/>
    <col min="6" max="6" width="7.8515625" style="7" customWidth="1"/>
    <col min="7" max="7" width="9.57421875" style="7" customWidth="1"/>
    <col min="8" max="8" width="8.8515625" style="4" customWidth="1"/>
    <col min="9" max="9" width="12.140625" style="4" customWidth="1"/>
    <col min="10" max="10" width="13.140625" style="4" customWidth="1"/>
    <col min="11" max="22" width="9.140625" style="4" customWidth="1"/>
    <col min="23" max="16384" width="9.140625" style="4" customWidth="1"/>
  </cols>
  <sheetData>
    <row r="1" ht="12.75">
      <c r="A1" s="49" t="s">
        <v>0</v>
      </c>
    </row>
    <row r="2" spans="1:21" ht="24">
      <c r="A2" s="65" t="s">
        <v>142</v>
      </c>
      <c r="B2" s="65"/>
      <c r="C2" s="65"/>
      <c r="D2" s="65"/>
      <c r="E2" s="65"/>
      <c r="F2" s="65"/>
      <c r="G2" s="65"/>
      <c r="H2" s="65"/>
      <c r="I2" s="65"/>
      <c r="J2" s="6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" customFormat="1" ht="15">
      <c r="A3" s="66" t="s">
        <v>141</v>
      </c>
      <c r="B3" s="66"/>
      <c r="C3" s="66"/>
      <c r="D3" s="66"/>
      <c r="E3" s="66"/>
      <c r="F3" s="66"/>
      <c r="G3" s="66"/>
      <c r="H3" s="66"/>
      <c r="I3" s="66"/>
      <c r="J3" s="66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1" customFormat="1" ht="15">
      <c r="A4" s="9" t="s">
        <v>1</v>
      </c>
      <c r="B4" s="54" t="s">
        <v>143</v>
      </c>
      <c r="C4" s="54"/>
      <c r="D4" s="54"/>
      <c r="E4" s="54"/>
      <c r="F4" s="54"/>
      <c r="G4" s="54"/>
      <c r="H4" s="54"/>
      <c r="I4" s="54"/>
      <c r="J4" s="54"/>
      <c r="K4" s="6"/>
      <c r="L4" s="6"/>
      <c r="M4" s="6"/>
      <c r="N4" s="6"/>
      <c r="O4" s="6"/>
      <c r="P4" s="6"/>
      <c r="Q4" s="5"/>
      <c r="R4" s="5"/>
      <c r="S4" s="5"/>
      <c r="T4" s="5"/>
      <c r="U4" s="5"/>
    </row>
    <row r="5" spans="1:21" s="1" customFormat="1" ht="15">
      <c r="A5" s="9" t="s">
        <v>2</v>
      </c>
      <c r="B5" s="54" t="s">
        <v>52</v>
      </c>
      <c r="C5" s="54"/>
      <c r="D5" s="54"/>
      <c r="E5" s="54" t="s">
        <v>3</v>
      </c>
      <c r="F5" s="54"/>
      <c r="G5" s="62" t="s">
        <v>52</v>
      </c>
      <c r="H5" s="62"/>
      <c r="I5" s="62"/>
      <c r="J5" s="62"/>
      <c r="K5" s="6"/>
      <c r="L5" s="6"/>
      <c r="M5" s="6"/>
      <c r="N5" s="6"/>
      <c r="O5" s="6"/>
      <c r="P5" s="6"/>
      <c r="Q5" s="5"/>
      <c r="R5" s="5"/>
      <c r="S5" s="5"/>
      <c r="T5" s="5"/>
      <c r="U5" s="5"/>
    </row>
    <row r="6" spans="1:21" s="1" customFormat="1" ht="22.5">
      <c r="A6" s="62" t="s">
        <v>4</v>
      </c>
      <c r="B6" s="10"/>
      <c r="C6" s="11" t="s">
        <v>5</v>
      </c>
      <c r="D6" s="11" t="s">
        <v>6</v>
      </c>
      <c r="E6" s="10" t="s">
        <v>7</v>
      </c>
      <c r="F6" s="10" t="s">
        <v>8</v>
      </c>
      <c r="G6" s="10" t="s">
        <v>9</v>
      </c>
      <c r="H6" s="9" t="s">
        <v>10</v>
      </c>
      <c r="I6" s="62" t="s">
        <v>11</v>
      </c>
      <c r="J6" s="62"/>
      <c r="K6" s="6"/>
      <c r="L6" s="6"/>
      <c r="M6" s="6"/>
      <c r="N6" s="6"/>
      <c r="O6" s="6"/>
      <c r="P6" s="6"/>
      <c r="Q6" s="5"/>
      <c r="R6" s="5"/>
      <c r="S6" s="5"/>
      <c r="T6" s="5"/>
      <c r="U6" s="5"/>
    </row>
    <row r="7" spans="1:21" s="1" customFormat="1" ht="15">
      <c r="A7" s="62"/>
      <c r="B7" s="9" t="s">
        <v>12</v>
      </c>
      <c r="C7" s="9">
        <v>285</v>
      </c>
      <c r="D7" s="12">
        <v>275.77</v>
      </c>
      <c r="E7" s="12">
        <v>230.62</v>
      </c>
      <c r="F7" s="13">
        <v>10</v>
      </c>
      <c r="G7" s="14">
        <f>E7/D7</f>
        <v>0.8362766073176924</v>
      </c>
      <c r="H7" s="10">
        <v>8.36</v>
      </c>
      <c r="I7" s="62"/>
      <c r="J7" s="62"/>
      <c r="K7" s="6"/>
      <c r="L7" s="6"/>
      <c r="M7" s="6"/>
      <c r="N7" s="6"/>
      <c r="O7" s="6"/>
      <c r="P7" s="6"/>
      <c r="Q7" s="5"/>
      <c r="R7" s="5"/>
      <c r="S7" s="5"/>
      <c r="T7" s="5"/>
      <c r="U7" s="5"/>
    </row>
    <row r="8" spans="1:21" s="1" customFormat="1" ht="15">
      <c r="A8" s="62" t="s">
        <v>13</v>
      </c>
      <c r="B8" s="54" t="s">
        <v>14</v>
      </c>
      <c r="C8" s="54"/>
      <c r="D8" s="54"/>
      <c r="E8" s="54" t="s">
        <v>15</v>
      </c>
      <c r="F8" s="54"/>
      <c r="G8" s="54"/>
      <c r="H8" s="54"/>
      <c r="I8" s="54"/>
      <c r="J8" s="54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s="1" customFormat="1" ht="15">
      <c r="A9" s="62"/>
      <c r="B9" s="64" t="s">
        <v>53</v>
      </c>
      <c r="C9" s="64"/>
      <c r="D9" s="64"/>
      <c r="E9" s="64" t="s">
        <v>54</v>
      </c>
      <c r="F9" s="64"/>
      <c r="G9" s="64"/>
      <c r="H9" s="64"/>
      <c r="I9" s="64"/>
      <c r="J9" s="64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s="1" customFormat="1" ht="120.75" customHeight="1">
      <c r="A10" s="62"/>
      <c r="B10" s="64"/>
      <c r="C10" s="64"/>
      <c r="D10" s="64"/>
      <c r="E10" s="64"/>
      <c r="F10" s="64"/>
      <c r="G10" s="64"/>
      <c r="H10" s="64"/>
      <c r="I10" s="64"/>
      <c r="J10" s="64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s="1" customFormat="1" ht="15">
      <c r="A11" s="54" t="s">
        <v>16</v>
      </c>
      <c r="B11" s="54"/>
      <c r="C11" s="54"/>
      <c r="D11" s="54"/>
      <c r="E11" s="54"/>
      <c r="F11" s="54"/>
      <c r="G11" s="54"/>
      <c r="H11" s="54"/>
      <c r="I11" s="54"/>
      <c r="J11" s="54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s="1" customFormat="1" ht="56.25">
      <c r="A12" s="10" t="s">
        <v>17</v>
      </c>
      <c r="B12" s="10" t="s">
        <v>18</v>
      </c>
      <c r="C12" s="10" t="s">
        <v>19</v>
      </c>
      <c r="D12" s="10" t="s">
        <v>20</v>
      </c>
      <c r="E12" s="10" t="s">
        <v>21</v>
      </c>
      <c r="F12" s="10" t="s">
        <v>8</v>
      </c>
      <c r="G12" s="10" t="s">
        <v>10</v>
      </c>
      <c r="H12" s="11" t="s">
        <v>22</v>
      </c>
      <c r="I12" s="11" t="s">
        <v>23</v>
      </c>
      <c r="J12" s="11" t="s">
        <v>24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10" s="1" customFormat="1" ht="13.5" customHeight="1">
      <c r="A13" s="55" t="s">
        <v>25</v>
      </c>
      <c r="B13" s="52" t="s">
        <v>26</v>
      </c>
      <c r="C13" s="15" t="s">
        <v>55</v>
      </c>
      <c r="D13" s="16" t="s">
        <v>56</v>
      </c>
      <c r="E13" s="17" t="s">
        <v>57</v>
      </c>
      <c r="F13" s="12">
        <f>20/13</f>
        <v>1.5384615384615385</v>
      </c>
      <c r="G13" s="12">
        <f>20/13</f>
        <v>1.5384615384615385</v>
      </c>
      <c r="H13" s="18"/>
      <c r="I13" s="18"/>
      <c r="J13" s="18"/>
    </row>
    <row r="14" spans="1:10" s="1" customFormat="1" ht="14.25">
      <c r="A14" s="56"/>
      <c r="B14" s="52"/>
      <c r="C14" s="19" t="s">
        <v>58</v>
      </c>
      <c r="D14" s="16" t="s">
        <v>59</v>
      </c>
      <c r="E14" s="17" t="s">
        <v>60</v>
      </c>
      <c r="F14" s="12">
        <f aca="true" t="shared" si="0" ref="F14:G25">20/13</f>
        <v>1.5384615384615385</v>
      </c>
      <c r="G14" s="12">
        <f t="shared" si="0"/>
        <v>1.5384615384615385</v>
      </c>
      <c r="H14" s="18"/>
      <c r="I14" s="18"/>
      <c r="J14" s="18"/>
    </row>
    <row r="15" spans="1:10" s="1" customFormat="1" ht="14.25">
      <c r="A15" s="56"/>
      <c r="B15" s="52"/>
      <c r="C15" s="19" t="s">
        <v>61</v>
      </c>
      <c r="D15" s="20" t="s">
        <v>59</v>
      </c>
      <c r="E15" s="21">
        <v>0</v>
      </c>
      <c r="F15" s="12">
        <f t="shared" si="0"/>
        <v>1.5384615384615385</v>
      </c>
      <c r="G15" s="12">
        <v>0</v>
      </c>
      <c r="H15" s="18"/>
      <c r="I15" s="18"/>
      <c r="J15" s="18"/>
    </row>
    <row r="16" spans="1:10" s="1" customFormat="1" ht="14.25">
      <c r="A16" s="56"/>
      <c r="B16" s="52"/>
      <c r="C16" s="19" t="s">
        <v>62</v>
      </c>
      <c r="D16" s="22">
        <v>2</v>
      </c>
      <c r="E16" s="23">
        <v>1</v>
      </c>
      <c r="F16" s="12">
        <f t="shared" si="0"/>
        <v>1.5384615384615385</v>
      </c>
      <c r="G16" s="12">
        <f t="shared" si="0"/>
        <v>1.5384615384615385</v>
      </c>
      <c r="H16" s="18"/>
      <c r="I16" s="18"/>
      <c r="J16" s="18"/>
    </row>
    <row r="17" spans="1:10" s="1" customFormat="1" ht="14.25">
      <c r="A17" s="56"/>
      <c r="B17" s="52"/>
      <c r="C17" s="19" t="s">
        <v>63</v>
      </c>
      <c r="D17" s="24" t="s">
        <v>47</v>
      </c>
      <c r="E17" s="24" t="s">
        <v>60</v>
      </c>
      <c r="F17" s="12">
        <f t="shared" si="0"/>
        <v>1.5384615384615385</v>
      </c>
      <c r="G17" s="12">
        <f t="shared" si="0"/>
        <v>1.5384615384615385</v>
      </c>
      <c r="H17" s="18"/>
      <c r="I17" s="18"/>
      <c r="J17" s="18"/>
    </row>
    <row r="18" spans="1:10" s="1" customFormat="1" ht="14.25">
      <c r="A18" s="56"/>
      <c r="B18" s="52"/>
      <c r="C18" s="19" t="s">
        <v>64</v>
      </c>
      <c r="D18" s="16" t="s">
        <v>50</v>
      </c>
      <c r="E18" s="16" t="s">
        <v>65</v>
      </c>
      <c r="F18" s="12">
        <f t="shared" si="0"/>
        <v>1.5384615384615385</v>
      </c>
      <c r="G18" s="12">
        <f t="shared" si="0"/>
        <v>1.5384615384615385</v>
      </c>
      <c r="H18" s="18"/>
      <c r="I18" s="18"/>
      <c r="J18" s="18"/>
    </row>
    <row r="19" spans="1:10" s="1" customFormat="1" ht="22.5">
      <c r="A19" s="56"/>
      <c r="B19" s="52"/>
      <c r="C19" s="19" t="s">
        <v>66</v>
      </c>
      <c r="D19" s="16" t="s">
        <v>47</v>
      </c>
      <c r="E19" s="16" t="s">
        <v>60</v>
      </c>
      <c r="F19" s="12">
        <f t="shared" si="0"/>
        <v>1.5384615384615385</v>
      </c>
      <c r="G19" s="12">
        <f t="shared" si="0"/>
        <v>1.5384615384615385</v>
      </c>
      <c r="H19" s="18"/>
      <c r="I19" s="18"/>
      <c r="J19" s="18"/>
    </row>
    <row r="20" spans="1:10" s="1" customFormat="1" ht="14.25">
      <c r="A20" s="56"/>
      <c r="B20" s="52"/>
      <c r="C20" s="19" t="s">
        <v>55</v>
      </c>
      <c r="D20" s="22" t="s">
        <v>100</v>
      </c>
      <c r="E20" s="25" t="s">
        <v>101</v>
      </c>
      <c r="F20" s="12">
        <f t="shared" si="0"/>
        <v>1.5384615384615385</v>
      </c>
      <c r="G20" s="12">
        <f t="shared" si="0"/>
        <v>1.5384615384615385</v>
      </c>
      <c r="H20" s="18"/>
      <c r="I20" s="18"/>
      <c r="J20" s="18"/>
    </row>
    <row r="21" spans="1:10" s="1" customFormat="1" ht="14.25">
      <c r="A21" s="56"/>
      <c r="B21" s="52"/>
      <c r="C21" s="19" t="s">
        <v>102</v>
      </c>
      <c r="D21" s="22" t="s">
        <v>103</v>
      </c>
      <c r="E21" s="25" t="s">
        <v>104</v>
      </c>
      <c r="F21" s="12">
        <f t="shared" si="0"/>
        <v>1.5384615384615385</v>
      </c>
      <c r="G21" s="12">
        <f t="shared" si="0"/>
        <v>1.5384615384615385</v>
      </c>
      <c r="H21" s="18"/>
      <c r="I21" s="18"/>
      <c r="J21" s="18"/>
    </row>
    <row r="22" spans="1:10" s="1" customFormat="1" ht="14.25">
      <c r="A22" s="56"/>
      <c r="B22" s="52"/>
      <c r="C22" s="19" t="s">
        <v>105</v>
      </c>
      <c r="D22" s="22" t="s">
        <v>106</v>
      </c>
      <c r="E22" s="23" t="s">
        <v>107</v>
      </c>
      <c r="F22" s="12">
        <f t="shared" si="0"/>
        <v>1.5384615384615385</v>
      </c>
      <c r="G22" s="12">
        <f t="shared" si="0"/>
        <v>1.5384615384615385</v>
      </c>
      <c r="H22" s="10"/>
      <c r="I22" s="26"/>
      <c r="J22" s="18"/>
    </row>
    <row r="23" spans="1:10" s="1" customFormat="1" ht="14.25">
      <c r="A23" s="56"/>
      <c r="B23" s="52"/>
      <c r="C23" s="19" t="s">
        <v>108</v>
      </c>
      <c r="D23" s="22" t="s">
        <v>109</v>
      </c>
      <c r="E23" s="23" t="s">
        <v>110</v>
      </c>
      <c r="F23" s="12">
        <f t="shared" si="0"/>
        <v>1.5384615384615385</v>
      </c>
      <c r="G23" s="12">
        <f t="shared" si="0"/>
        <v>1.5384615384615385</v>
      </c>
      <c r="H23" s="18"/>
      <c r="I23" s="18"/>
      <c r="J23" s="18"/>
    </row>
    <row r="24" spans="1:10" s="1" customFormat="1" ht="14.25">
      <c r="A24" s="56"/>
      <c r="B24" s="52"/>
      <c r="C24" s="19" t="s">
        <v>124</v>
      </c>
      <c r="D24" s="22" t="s">
        <v>125</v>
      </c>
      <c r="E24" s="25" t="s">
        <v>125</v>
      </c>
      <c r="F24" s="12">
        <f t="shared" si="0"/>
        <v>1.5384615384615385</v>
      </c>
      <c r="G24" s="12">
        <f t="shared" si="0"/>
        <v>1.5384615384615385</v>
      </c>
      <c r="H24" s="18"/>
      <c r="I24" s="18"/>
      <c r="J24" s="18"/>
    </row>
    <row r="25" spans="1:10" s="1" customFormat="1" ht="22.5">
      <c r="A25" s="56"/>
      <c r="B25" s="52"/>
      <c r="C25" s="19" t="s">
        <v>111</v>
      </c>
      <c r="D25" s="22" t="s">
        <v>126</v>
      </c>
      <c r="E25" s="25">
        <v>3</v>
      </c>
      <c r="F25" s="12">
        <f t="shared" si="0"/>
        <v>1.5384615384615385</v>
      </c>
      <c r="G25" s="12">
        <f t="shared" si="0"/>
        <v>1.5384615384615385</v>
      </c>
      <c r="H25" s="18"/>
      <c r="I25" s="18"/>
      <c r="J25" s="18"/>
    </row>
    <row r="26" spans="1:10" s="1" customFormat="1" ht="14.25">
      <c r="A26" s="56"/>
      <c r="B26" s="55" t="s">
        <v>27</v>
      </c>
      <c r="C26" s="19" t="s">
        <v>122</v>
      </c>
      <c r="D26" s="27">
        <v>1</v>
      </c>
      <c r="E26" s="28">
        <v>1</v>
      </c>
      <c r="F26" s="12">
        <f>20/10</f>
        <v>2</v>
      </c>
      <c r="G26" s="12">
        <f>20/10</f>
        <v>2</v>
      </c>
      <c r="H26" s="18"/>
      <c r="I26" s="18"/>
      <c r="J26" s="18"/>
    </row>
    <row r="27" spans="1:10" s="1" customFormat="1" ht="13.5" customHeight="1">
      <c r="A27" s="56"/>
      <c r="B27" s="56"/>
      <c r="C27" s="19" t="s">
        <v>123</v>
      </c>
      <c r="D27" s="29">
        <v>1</v>
      </c>
      <c r="E27" s="30">
        <v>1</v>
      </c>
      <c r="F27" s="12">
        <f aca="true" t="shared" si="1" ref="F27:G35">20/10</f>
        <v>2</v>
      </c>
      <c r="G27" s="12">
        <f t="shared" si="1"/>
        <v>2</v>
      </c>
      <c r="H27" s="18"/>
      <c r="I27" s="18"/>
      <c r="J27" s="18"/>
    </row>
    <row r="28" spans="1:10" s="1" customFormat="1" ht="24">
      <c r="A28" s="56"/>
      <c r="B28" s="56"/>
      <c r="C28" s="19" t="s">
        <v>127</v>
      </c>
      <c r="D28" s="29">
        <v>1</v>
      </c>
      <c r="E28" s="30">
        <v>1</v>
      </c>
      <c r="F28" s="12">
        <f t="shared" si="1"/>
        <v>2</v>
      </c>
      <c r="G28" s="12">
        <f t="shared" si="1"/>
        <v>2</v>
      </c>
      <c r="H28" s="18"/>
      <c r="I28" s="18"/>
      <c r="J28" s="18"/>
    </row>
    <row r="29" spans="1:10" s="1" customFormat="1" ht="14.25">
      <c r="A29" s="56"/>
      <c r="B29" s="56"/>
      <c r="C29" s="19" t="s">
        <v>128</v>
      </c>
      <c r="D29" s="31">
        <v>1</v>
      </c>
      <c r="E29" s="31">
        <v>1</v>
      </c>
      <c r="F29" s="12">
        <f t="shared" si="1"/>
        <v>2</v>
      </c>
      <c r="G29" s="12">
        <f t="shared" si="1"/>
        <v>2</v>
      </c>
      <c r="H29" s="18"/>
      <c r="I29" s="18"/>
      <c r="J29" s="18"/>
    </row>
    <row r="30" spans="1:10" s="1" customFormat="1" ht="14.25">
      <c r="A30" s="56"/>
      <c r="B30" s="56"/>
      <c r="C30" s="19" t="s">
        <v>129</v>
      </c>
      <c r="D30" s="29">
        <v>1</v>
      </c>
      <c r="E30" s="29">
        <v>1</v>
      </c>
      <c r="F30" s="12">
        <f t="shared" si="1"/>
        <v>2</v>
      </c>
      <c r="G30" s="12">
        <f t="shared" si="1"/>
        <v>2</v>
      </c>
      <c r="H30" s="18"/>
      <c r="I30" s="18"/>
      <c r="J30" s="18"/>
    </row>
    <row r="31" spans="1:10" s="1" customFormat="1" ht="14.25">
      <c r="A31" s="56"/>
      <c r="B31" s="56"/>
      <c r="C31" s="19" t="s">
        <v>130</v>
      </c>
      <c r="D31" s="29">
        <v>1</v>
      </c>
      <c r="E31" s="29">
        <v>1</v>
      </c>
      <c r="F31" s="12">
        <f t="shared" si="1"/>
        <v>2</v>
      </c>
      <c r="G31" s="12">
        <f t="shared" si="1"/>
        <v>2</v>
      </c>
      <c r="H31" s="18"/>
      <c r="I31" s="18"/>
      <c r="J31" s="18"/>
    </row>
    <row r="32" spans="1:10" s="1" customFormat="1" ht="12" customHeight="1">
      <c r="A32" s="56"/>
      <c r="B32" s="56"/>
      <c r="C32" s="19" t="s">
        <v>112</v>
      </c>
      <c r="D32" s="32">
        <v>1</v>
      </c>
      <c r="E32" s="32">
        <v>1</v>
      </c>
      <c r="F32" s="12">
        <f t="shared" si="1"/>
        <v>2</v>
      </c>
      <c r="G32" s="12">
        <f t="shared" si="1"/>
        <v>2</v>
      </c>
      <c r="H32" s="18"/>
      <c r="I32" s="18"/>
      <c r="J32" s="18"/>
    </row>
    <row r="33" spans="1:10" s="1" customFormat="1" ht="14.25">
      <c r="A33" s="56"/>
      <c r="B33" s="56"/>
      <c r="C33" s="19" t="s">
        <v>113</v>
      </c>
      <c r="D33" s="33">
        <v>1</v>
      </c>
      <c r="E33" s="33">
        <v>1</v>
      </c>
      <c r="F33" s="12">
        <f t="shared" si="1"/>
        <v>2</v>
      </c>
      <c r="G33" s="12">
        <f t="shared" si="1"/>
        <v>2</v>
      </c>
      <c r="H33" s="18"/>
      <c r="I33" s="18"/>
      <c r="J33" s="18"/>
    </row>
    <row r="34" spans="1:10" s="1" customFormat="1" ht="14.25">
      <c r="A34" s="56"/>
      <c r="B34" s="56"/>
      <c r="C34" s="19" t="s">
        <v>114</v>
      </c>
      <c r="D34" s="22" t="s">
        <v>67</v>
      </c>
      <c r="E34" s="34" t="s">
        <v>68</v>
      </c>
      <c r="F34" s="12">
        <f t="shared" si="1"/>
        <v>2</v>
      </c>
      <c r="G34" s="12">
        <f t="shared" si="1"/>
        <v>2</v>
      </c>
      <c r="H34" s="18"/>
      <c r="I34" s="18"/>
      <c r="J34" s="18"/>
    </row>
    <row r="35" spans="1:10" s="1" customFormat="1" ht="14.25">
      <c r="A35" s="56"/>
      <c r="B35" s="60"/>
      <c r="C35" s="19" t="s">
        <v>131</v>
      </c>
      <c r="D35" s="35">
        <v>1</v>
      </c>
      <c r="E35" s="35">
        <v>1</v>
      </c>
      <c r="F35" s="12">
        <f t="shared" si="1"/>
        <v>2</v>
      </c>
      <c r="G35" s="12">
        <f t="shared" si="1"/>
        <v>2</v>
      </c>
      <c r="H35" s="18"/>
      <c r="I35" s="18"/>
      <c r="J35" s="18"/>
    </row>
    <row r="36" spans="1:10" s="1" customFormat="1" ht="33.75">
      <c r="A36" s="56"/>
      <c r="B36" s="52" t="s">
        <v>28</v>
      </c>
      <c r="C36" s="19" t="s">
        <v>69</v>
      </c>
      <c r="D36" s="27">
        <v>1</v>
      </c>
      <c r="E36" s="36">
        <v>1</v>
      </c>
      <c r="F36" s="9">
        <f>8/10</f>
        <v>0.8</v>
      </c>
      <c r="G36" s="9">
        <f>8/10</f>
        <v>0.8</v>
      </c>
      <c r="H36" s="18"/>
      <c r="I36" s="18"/>
      <c r="J36" s="18"/>
    </row>
    <row r="37" spans="1:10" s="1" customFormat="1" ht="23.25">
      <c r="A37" s="56"/>
      <c r="B37" s="52"/>
      <c r="C37" s="19" t="s">
        <v>132</v>
      </c>
      <c r="D37" s="29">
        <v>1</v>
      </c>
      <c r="E37" s="30">
        <v>1</v>
      </c>
      <c r="F37" s="9">
        <f aca="true" t="shared" si="2" ref="F37:G45">8/10</f>
        <v>0.8</v>
      </c>
      <c r="G37" s="9">
        <f t="shared" si="2"/>
        <v>0.8</v>
      </c>
      <c r="H37" s="18"/>
      <c r="I37" s="18"/>
      <c r="J37" s="18"/>
    </row>
    <row r="38" spans="1:10" s="1" customFormat="1" ht="14.25">
      <c r="A38" s="56"/>
      <c r="B38" s="52"/>
      <c r="C38" s="19" t="s">
        <v>133</v>
      </c>
      <c r="D38" s="31">
        <v>1</v>
      </c>
      <c r="E38" s="31">
        <v>1</v>
      </c>
      <c r="F38" s="9">
        <f t="shared" si="2"/>
        <v>0.8</v>
      </c>
      <c r="G38" s="9">
        <f t="shared" si="2"/>
        <v>0.8</v>
      </c>
      <c r="H38" s="18"/>
      <c r="I38" s="18"/>
      <c r="J38" s="18"/>
    </row>
    <row r="39" spans="1:10" s="1" customFormat="1" ht="14.25">
      <c r="A39" s="56"/>
      <c r="B39" s="52"/>
      <c r="C39" s="19" t="s">
        <v>134</v>
      </c>
      <c r="D39" s="29">
        <v>1</v>
      </c>
      <c r="E39" s="29">
        <v>1</v>
      </c>
      <c r="F39" s="9">
        <f t="shared" si="2"/>
        <v>0.8</v>
      </c>
      <c r="G39" s="9">
        <f t="shared" si="2"/>
        <v>0.8</v>
      </c>
      <c r="H39" s="18"/>
      <c r="I39" s="18"/>
      <c r="J39" s="18"/>
    </row>
    <row r="40" spans="1:10" s="1" customFormat="1" ht="14.25">
      <c r="A40" s="56"/>
      <c r="B40" s="52"/>
      <c r="C40" s="19" t="s">
        <v>135</v>
      </c>
      <c r="D40" s="29">
        <v>1</v>
      </c>
      <c r="E40" s="29">
        <v>1</v>
      </c>
      <c r="F40" s="9">
        <f t="shared" si="2"/>
        <v>0.8</v>
      </c>
      <c r="G40" s="9">
        <f t="shared" si="2"/>
        <v>0.8</v>
      </c>
      <c r="H40" s="18"/>
      <c r="I40" s="18"/>
      <c r="J40" s="18"/>
    </row>
    <row r="41" spans="1:10" s="1" customFormat="1" ht="14.25">
      <c r="A41" s="56"/>
      <c r="B41" s="52"/>
      <c r="C41" s="19" t="s">
        <v>115</v>
      </c>
      <c r="D41" s="32">
        <v>1</v>
      </c>
      <c r="E41" s="32">
        <v>1</v>
      </c>
      <c r="F41" s="9">
        <f t="shared" si="2"/>
        <v>0.8</v>
      </c>
      <c r="G41" s="9">
        <f t="shared" si="2"/>
        <v>0.8</v>
      </c>
      <c r="H41" s="18"/>
      <c r="I41" s="18"/>
      <c r="J41" s="18"/>
    </row>
    <row r="42" spans="1:10" s="1" customFormat="1" ht="22.5">
      <c r="A42" s="56"/>
      <c r="B42" s="52"/>
      <c r="C42" s="19" t="s">
        <v>116</v>
      </c>
      <c r="D42" s="27">
        <v>1</v>
      </c>
      <c r="E42" s="27">
        <v>1</v>
      </c>
      <c r="F42" s="9">
        <f t="shared" si="2"/>
        <v>0.8</v>
      </c>
      <c r="G42" s="9">
        <f t="shared" si="2"/>
        <v>0.8</v>
      </c>
      <c r="H42" s="18"/>
      <c r="I42" s="18"/>
      <c r="J42" s="18"/>
    </row>
    <row r="43" spans="1:10" s="1" customFormat="1" ht="22.5">
      <c r="A43" s="56"/>
      <c r="B43" s="52"/>
      <c r="C43" s="19" t="s">
        <v>70</v>
      </c>
      <c r="D43" s="27">
        <v>1</v>
      </c>
      <c r="E43" s="27">
        <v>1</v>
      </c>
      <c r="F43" s="9">
        <f t="shared" si="2"/>
        <v>0.8</v>
      </c>
      <c r="G43" s="9">
        <f t="shared" si="2"/>
        <v>0.8</v>
      </c>
      <c r="H43" s="18"/>
      <c r="I43" s="18"/>
      <c r="J43" s="18"/>
    </row>
    <row r="44" spans="1:10" s="1" customFormat="1" ht="14.25">
      <c r="A44" s="56"/>
      <c r="B44" s="52"/>
      <c r="C44" s="19" t="s">
        <v>117</v>
      </c>
      <c r="D44" s="33">
        <v>1</v>
      </c>
      <c r="E44" s="33">
        <v>1</v>
      </c>
      <c r="F44" s="9">
        <f t="shared" si="2"/>
        <v>0.8</v>
      </c>
      <c r="G44" s="9">
        <f t="shared" si="2"/>
        <v>0.8</v>
      </c>
      <c r="H44" s="18"/>
      <c r="I44" s="18"/>
      <c r="J44" s="18"/>
    </row>
    <row r="45" spans="1:10" s="1" customFormat="1" ht="14.25">
      <c r="A45" s="56"/>
      <c r="B45" s="52"/>
      <c r="C45" s="19" t="s">
        <v>136</v>
      </c>
      <c r="D45" s="35">
        <v>1</v>
      </c>
      <c r="E45" s="35">
        <v>1</v>
      </c>
      <c r="F45" s="9">
        <f t="shared" si="2"/>
        <v>0.8</v>
      </c>
      <c r="G45" s="9">
        <f t="shared" si="2"/>
        <v>0.8</v>
      </c>
      <c r="H45" s="18"/>
      <c r="I45" s="18"/>
      <c r="J45" s="18"/>
    </row>
    <row r="46" spans="1:10" s="1" customFormat="1" ht="14.25">
      <c r="A46" s="56"/>
      <c r="B46" s="55" t="s">
        <v>29</v>
      </c>
      <c r="C46" s="19" t="s">
        <v>51</v>
      </c>
      <c r="D46" s="16" t="s">
        <v>44</v>
      </c>
      <c r="E46" s="17" t="s">
        <v>118</v>
      </c>
      <c r="F46" s="9">
        <f>2/4</f>
        <v>0.5</v>
      </c>
      <c r="G46" s="9">
        <f>2/4</f>
        <v>0.5</v>
      </c>
      <c r="H46" s="18"/>
      <c r="I46" s="18"/>
      <c r="J46" s="18"/>
    </row>
    <row r="47" spans="1:10" s="1" customFormat="1" ht="14.25">
      <c r="A47" s="56"/>
      <c r="B47" s="56"/>
      <c r="C47" s="19" t="s">
        <v>119</v>
      </c>
      <c r="D47" s="20" t="s">
        <v>120</v>
      </c>
      <c r="E47" s="21">
        <v>0</v>
      </c>
      <c r="F47" s="9">
        <f aca="true" t="shared" si="3" ref="F47:G49">2/4</f>
        <v>0.5</v>
      </c>
      <c r="G47" s="9">
        <v>0</v>
      </c>
      <c r="H47" s="18"/>
      <c r="I47" s="18"/>
      <c r="J47" s="18"/>
    </row>
    <row r="48" spans="1:10" s="1" customFormat="1" ht="14.25">
      <c r="A48" s="56"/>
      <c r="B48" s="56"/>
      <c r="C48" s="19" t="s">
        <v>121</v>
      </c>
      <c r="D48" s="16" t="s">
        <v>71</v>
      </c>
      <c r="E48" s="16">
        <v>15</v>
      </c>
      <c r="F48" s="9">
        <f t="shared" si="3"/>
        <v>0.5</v>
      </c>
      <c r="G48" s="9">
        <f t="shared" si="3"/>
        <v>0.5</v>
      </c>
      <c r="H48" s="18"/>
      <c r="I48" s="18"/>
      <c r="J48" s="18"/>
    </row>
    <row r="49" spans="1:10" s="1" customFormat="1" ht="14.25">
      <c r="A49" s="60"/>
      <c r="B49" s="56"/>
      <c r="C49" s="19" t="s">
        <v>72</v>
      </c>
      <c r="D49" s="16" t="s">
        <v>73</v>
      </c>
      <c r="E49" s="16">
        <v>23.65</v>
      </c>
      <c r="F49" s="9">
        <f t="shared" si="3"/>
        <v>0.5</v>
      </c>
      <c r="G49" s="9">
        <f t="shared" si="3"/>
        <v>0.5</v>
      </c>
      <c r="H49" s="18"/>
      <c r="I49" s="18"/>
      <c r="J49" s="18"/>
    </row>
    <row r="50" spans="1:10" s="2" customFormat="1" ht="14.25">
      <c r="A50" s="57" t="s">
        <v>30</v>
      </c>
      <c r="B50" s="57" t="s">
        <v>31</v>
      </c>
      <c r="C50" s="19" t="s">
        <v>74</v>
      </c>
      <c r="D50" s="16" t="s">
        <v>45</v>
      </c>
      <c r="E50" s="17" t="s">
        <v>75</v>
      </c>
      <c r="F50" s="37">
        <f>30/14</f>
        <v>2.142857142857143</v>
      </c>
      <c r="G50" s="37">
        <f>30/14</f>
        <v>2.142857142857143</v>
      </c>
      <c r="H50" s="38"/>
      <c r="I50" s="18"/>
      <c r="J50" s="18"/>
    </row>
    <row r="51" spans="1:10" s="2" customFormat="1" ht="14.25">
      <c r="A51" s="58"/>
      <c r="B51" s="58"/>
      <c r="C51" s="19" t="s">
        <v>76</v>
      </c>
      <c r="D51" s="20" t="s">
        <v>77</v>
      </c>
      <c r="E51" s="39" t="s">
        <v>77</v>
      </c>
      <c r="F51" s="37">
        <f aca="true" t="shared" si="4" ref="F51:G63">30/14</f>
        <v>2.142857142857143</v>
      </c>
      <c r="G51" s="37">
        <f t="shared" si="4"/>
        <v>2.142857142857143</v>
      </c>
      <c r="H51" s="38"/>
      <c r="I51" s="18"/>
      <c r="J51" s="18"/>
    </row>
    <row r="52" spans="1:10" s="2" customFormat="1" ht="22.5">
      <c r="A52" s="58"/>
      <c r="B52" s="58"/>
      <c r="C52" s="19" t="s">
        <v>78</v>
      </c>
      <c r="D52" s="24" t="s">
        <v>79</v>
      </c>
      <c r="E52" s="40" t="s">
        <v>79</v>
      </c>
      <c r="F52" s="37">
        <f t="shared" si="4"/>
        <v>2.142857142857143</v>
      </c>
      <c r="G52" s="37">
        <f t="shared" si="4"/>
        <v>2.142857142857143</v>
      </c>
      <c r="H52" s="38"/>
      <c r="I52" s="18"/>
      <c r="J52" s="18"/>
    </row>
    <row r="53" spans="1:10" s="2" customFormat="1" ht="22.5">
      <c r="A53" s="58"/>
      <c r="B53" s="58"/>
      <c r="C53" s="19" t="s">
        <v>80</v>
      </c>
      <c r="D53" s="24" t="s">
        <v>79</v>
      </c>
      <c r="E53" s="40" t="s">
        <v>79</v>
      </c>
      <c r="F53" s="37">
        <f t="shared" si="4"/>
        <v>2.142857142857143</v>
      </c>
      <c r="G53" s="37">
        <f t="shared" si="4"/>
        <v>2.142857142857143</v>
      </c>
      <c r="H53" s="38"/>
      <c r="I53" s="18"/>
      <c r="J53" s="18"/>
    </row>
    <row r="54" spans="1:10" s="2" customFormat="1" ht="23.25">
      <c r="A54" s="58"/>
      <c r="B54" s="58"/>
      <c r="C54" s="19" t="s">
        <v>137</v>
      </c>
      <c r="D54" s="24" t="s">
        <v>79</v>
      </c>
      <c r="E54" s="24" t="s">
        <v>79</v>
      </c>
      <c r="F54" s="37">
        <f t="shared" si="4"/>
        <v>2.142857142857143</v>
      </c>
      <c r="G54" s="37">
        <f t="shared" si="4"/>
        <v>2.142857142857143</v>
      </c>
      <c r="H54" s="38"/>
      <c r="I54" s="18"/>
      <c r="J54" s="18"/>
    </row>
    <row r="55" spans="1:10" s="2" customFormat="1" ht="14.25">
      <c r="A55" s="58"/>
      <c r="B55" s="58"/>
      <c r="C55" s="19" t="s">
        <v>81</v>
      </c>
      <c r="D55" s="16" t="s">
        <v>79</v>
      </c>
      <c r="E55" s="16" t="s">
        <v>79</v>
      </c>
      <c r="F55" s="37">
        <f t="shared" si="4"/>
        <v>2.142857142857143</v>
      </c>
      <c r="G55" s="37">
        <f t="shared" si="4"/>
        <v>2.142857142857143</v>
      </c>
      <c r="H55" s="38"/>
      <c r="I55" s="18"/>
      <c r="J55" s="18"/>
    </row>
    <row r="56" spans="1:10" s="2" customFormat="1" ht="33.75">
      <c r="A56" s="58"/>
      <c r="B56" s="59"/>
      <c r="C56" s="19" t="s">
        <v>82</v>
      </c>
      <c r="D56" s="24" t="s">
        <v>83</v>
      </c>
      <c r="E56" s="24" t="s">
        <v>83</v>
      </c>
      <c r="F56" s="37">
        <f t="shared" si="4"/>
        <v>2.142857142857143</v>
      </c>
      <c r="G56" s="37">
        <f t="shared" si="4"/>
        <v>2.142857142857143</v>
      </c>
      <c r="H56" s="38"/>
      <c r="I56" s="18"/>
      <c r="J56" s="18"/>
    </row>
    <row r="57" spans="1:10" s="3" customFormat="1" ht="12.75">
      <c r="A57" s="58"/>
      <c r="B57" s="53" t="s">
        <v>84</v>
      </c>
      <c r="C57" s="19" t="s">
        <v>138</v>
      </c>
      <c r="D57" s="42" t="s">
        <v>85</v>
      </c>
      <c r="E57" s="42" t="s">
        <v>85</v>
      </c>
      <c r="F57" s="37">
        <f t="shared" si="4"/>
        <v>2.142857142857143</v>
      </c>
      <c r="G57" s="37">
        <f t="shared" si="4"/>
        <v>2.142857142857143</v>
      </c>
      <c r="H57" s="38"/>
      <c r="I57" s="18"/>
      <c r="J57" s="18"/>
    </row>
    <row r="58" spans="1:10" s="3" customFormat="1" ht="12.75">
      <c r="A58" s="58"/>
      <c r="B58" s="53"/>
      <c r="C58" s="19" t="s">
        <v>86</v>
      </c>
      <c r="D58" s="24" t="s">
        <v>79</v>
      </c>
      <c r="E58" s="24" t="s">
        <v>79</v>
      </c>
      <c r="F58" s="37">
        <f t="shared" si="4"/>
        <v>2.142857142857143</v>
      </c>
      <c r="G58" s="37">
        <f t="shared" si="4"/>
        <v>2.142857142857143</v>
      </c>
      <c r="H58" s="38"/>
      <c r="I58" s="18"/>
      <c r="J58" s="18"/>
    </row>
    <row r="59" spans="1:10" s="3" customFormat="1" ht="12.75">
      <c r="A59" s="58"/>
      <c r="B59" s="53"/>
      <c r="C59" s="19" t="s">
        <v>87</v>
      </c>
      <c r="D59" s="24" t="s">
        <v>48</v>
      </c>
      <c r="E59" s="24" t="s">
        <v>48</v>
      </c>
      <c r="F59" s="37">
        <f t="shared" si="4"/>
        <v>2.142857142857143</v>
      </c>
      <c r="G59" s="37">
        <f t="shared" si="4"/>
        <v>2.142857142857143</v>
      </c>
      <c r="H59" s="38"/>
      <c r="I59" s="18"/>
      <c r="J59" s="18"/>
    </row>
    <row r="60" spans="1:10" s="3" customFormat="1" ht="12.75">
      <c r="A60" s="58"/>
      <c r="B60" s="53"/>
      <c r="C60" s="19" t="s">
        <v>88</v>
      </c>
      <c r="D60" s="24" t="s">
        <v>79</v>
      </c>
      <c r="E60" s="24" t="s">
        <v>79</v>
      </c>
      <c r="F60" s="37">
        <f t="shared" si="4"/>
        <v>2.142857142857143</v>
      </c>
      <c r="G60" s="37">
        <f t="shared" si="4"/>
        <v>2.142857142857143</v>
      </c>
      <c r="H60" s="38"/>
      <c r="I60" s="18"/>
      <c r="J60" s="18"/>
    </row>
    <row r="61" spans="1:10" s="3" customFormat="1" ht="22.5">
      <c r="A61" s="58"/>
      <c r="B61" s="53"/>
      <c r="C61" s="19" t="s">
        <v>89</v>
      </c>
      <c r="D61" s="43" t="s">
        <v>90</v>
      </c>
      <c r="E61" s="43" t="s">
        <v>90</v>
      </c>
      <c r="F61" s="37">
        <f t="shared" si="4"/>
        <v>2.142857142857143</v>
      </c>
      <c r="G61" s="37">
        <f t="shared" si="4"/>
        <v>2.142857142857143</v>
      </c>
      <c r="H61" s="38"/>
      <c r="I61" s="18"/>
      <c r="J61" s="18"/>
    </row>
    <row r="62" spans="1:10" s="3" customFormat="1" ht="22.5">
      <c r="A62" s="58"/>
      <c r="B62" s="53" t="s">
        <v>32</v>
      </c>
      <c r="C62" s="19" t="s">
        <v>91</v>
      </c>
      <c r="D62" s="16" t="s">
        <v>46</v>
      </c>
      <c r="E62" s="17" t="s">
        <v>92</v>
      </c>
      <c r="F62" s="37">
        <f t="shared" si="4"/>
        <v>2.142857142857143</v>
      </c>
      <c r="G62" s="37">
        <f t="shared" si="4"/>
        <v>2.142857142857143</v>
      </c>
      <c r="H62" s="38"/>
      <c r="I62" s="18"/>
      <c r="J62" s="18"/>
    </row>
    <row r="63" spans="1:10" s="3" customFormat="1" ht="56.25">
      <c r="A63" s="59"/>
      <c r="B63" s="53"/>
      <c r="C63" s="19" t="s">
        <v>93</v>
      </c>
      <c r="D63" s="42" t="s">
        <v>94</v>
      </c>
      <c r="E63" s="42" t="s">
        <v>94</v>
      </c>
      <c r="F63" s="37">
        <f t="shared" si="4"/>
        <v>2.142857142857143</v>
      </c>
      <c r="G63" s="37">
        <f t="shared" si="4"/>
        <v>2.142857142857143</v>
      </c>
      <c r="H63" s="38"/>
      <c r="I63" s="18"/>
      <c r="J63" s="18"/>
    </row>
    <row r="64" spans="1:10" ht="22.5">
      <c r="A64" s="53" t="s">
        <v>33</v>
      </c>
      <c r="B64" s="53" t="s">
        <v>34</v>
      </c>
      <c r="C64" s="19" t="s">
        <v>95</v>
      </c>
      <c r="D64" s="16" t="s">
        <v>96</v>
      </c>
      <c r="E64" s="17" t="s">
        <v>96</v>
      </c>
      <c r="F64" s="41">
        <f>10/4</f>
        <v>2.5</v>
      </c>
      <c r="G64" s="41">
        <f>10/4</f>
        <v>2.5</v>
      </c>
      <c r="H64" s="38"/>
      <c r="I64" s="18"/>
      <c r="J64" s="18"/>
    </row>
    <row r="65" spans="1:10" ht="12.75">
      <c r="A65" s="53"/>
      <c r="B65" s="53"/>
      <c r="C65" s="19" t="s">
        <v>139</v>
      </c>
      <c r="D65" s="16" t="s">
        <v>96</v>
      </c>
      <c r="E65" s="17" t="s">
        <v>96</v>
      </c>
      <c r="F65" s="41">
        <f aca="true" t="shared" si="5" ref="F65:G67">10/4</f>
        <v>2.5</v>
      </c>
      <c r="G65" s="41">
        <f t="shared" si="5"/>
        <v>2.5</v>
      </c>
      <c r="H65" s="38"/>
      <c r="I65" s="18"/>
      <c r="J65" s="18"/>
    </row>
    <row r="66" spans="1:10" ht="12.75">
      <c r="A66" s="53"/>
      <c r="B66" s="53"/>
      <c r="C66" s="19" t="s">
        <v>97</v>
      </c>
      <c r="D66" s="24" t="s">
        <v>49</v>
      </c>
      <c r="E66" s="24" t="s">
        <v>98</v>
      </c>
      <c r="F66" s="41">
        <f t="shared" si="5"/>
        <v>2.5</v>
      </c>
      <c r="G66" s="41">
        <f t="shared" si="5"/>
        <v>2.5</v>
      </c>
      <c r="H66" s="38"/>
      <c r="I66" s="18"/>
      <c r="J66" s="18"/>
    </row>
    <row r="67" spans="1:10" ht="12.75">
      <c r="A67" s="53"/>
      <c r="B67" s="53"/>
      <c r="C67" s="19" t="s">
        <v>99</v>
      </c>
      <c r="D67" s="20" t="s">
        <v>96</v>
      </c>
      <c r="E67" s="44" t="s">
        <v>96</v>
      </c>
      <c r="F67" s="41">
        <f t="shared" si="5"/>
        <v>2.5</v>
      </c>
      <c r="G67" s="41">
        <f t="shared" si="5"/>
        <v>2.5</v>
      </c>
      <c r="H67" s="38"/>
      <c r="I67" s="18"/>
      <c r="J67" s="18"/>
    </row>
    <row r="68" spans="1:10" s="3" customFormat="1" ht="19.5" customHeight="1">
      <c r="A68" s="10" t="s">
        <v>35</v>
      </c>
      <c r="B68" s="51">
        <f>SUM(G13:G67)</f>
        <v>87.96153846153844</v>
      </c>
      <c r="C68" s="51"/>
      <c r="D68" s="51"/>
      <c r="E68" s="51"/>
      <c r="F68" s="51"/>
      <c r="G68" s="51"/>
      <c r="H68" s="51"/>
      <c r="I68" s="51"/>
      <c r="J68" s="51"/>
    </row>
    <row r="69" spans="1:10" ht="21" customHeight="1">
      <c r="A69" s="10" t="s">
        <v>36</v>
      </c>
      <c r="B69" s="61">
        <f>B68+H7</f>
        <v>96.32153846153844</v>
      </c>
      <c r="C69" s="61"/>
      <c r="D69" s="61"/>
      <c r="E69" s="61"/>
      <c r="F69" s="61"/>
      <c r="G69" s="61"/>
      <c r="H69" s="61"/>
      <c r="I69" s="61"/>
      <c r="J69" s="61"/>
    </row>
    <row r="70" spans="1:10" ht="112.5">
      <c r="A70" s="11" t="s">
        <v>37</v>
      </c>
      <c r="B70" s="50"/>
      <c r="C70" s="50"/>
      <c r="D70" s="50"/>
      <c r="E70" s="50"/>
      <c r="F70" s="50"/>
      <c r="G70" s="50"/>
      <c r="H70" s="50"/>
      <c r="I70" s="50"/>
      <c r="J70" s="50"/>
    </row>
    <row r="71" spans="1:10" ht="22.5">
      <c r="A71" s="11" t="s">
        <v>38</v>
      </c>
      <c r="B71" s="53" t="s">
        <v>140</v>
      </c>
      <c r="C71" s="53"/>
      <c r="D71" s="53"/>
      <c r="E71" s="53"/>
      <c r="F71" s="53"/>
      <c r="G71" s="53"/>
      <c r="H71" s="53"/>
      <c r="I71" s="53"/>
      <c r="J71" s="53"/>
    </row>
    <row r="72" spans="1:10" ht="12.75">
      <c r="A72" s="63" t="s">
        <v>39</v>
      </c>
      <c r="B72" s="63"/>
      <c r="C72" s="63"/>
      <c r="D72" s="63"/>
      <c r="E72" s="63"/>
      <c r="F72" s="63"/>
      <c r="G72" s="63"/>
      <c r="H72" s="63"/>
      <c r="I72" s="63"/>
      <c r="J72" s="63"/>
    </row>
    <row r="73" spans="1:11" ht="23.25">
      <c r="A73" s="45" t="s">
        <v>40</v>
      </c>
      <c r="B73" s="46"/>
      <c r="C73" s="46" t="s">
        <v>41</v>
      </c>
      <c r="D73" s="47"/>
      <c r="E73" s="47"/>
      <c r="F73" s="47" t="s">
        <v>42</v>
      </c>
      <c r="G73" s="47"/>
      <c r="H73" s="46" t="s">
        <v>43</v>
      </c>
      <c r="I73" s="48"/>
      <c r="J73" s="48"/>
      <c r="K73" s="3"/>
    </row>
    <row r="74" spans="1:11" ht="12.75">
      <c r="A74" s="3"/>
      <c r="B74" s="3"/>
      <c r="C74" s="3"/>
      <c r="D74" s="8"/>
      <c r="E74" s="8"/>
      <c r="F74" s="8"/>
      <c r="G74" s="8"/>
      <c r="H74" s="3"/>
      <c r="I74" s="3"/>
      <c r="J74" s="3"/>
      <c r="K74" s="3"/>
    </row>
    <row r="75" spans="1:11" ht="12.75">
      <c r="A75" s="3"/>
      <c r="B75" s="3"/>
      <c r="C75" s="3"/>
      <c r="D75" s="8"/>
      <c r="E75" s="8"/>
      <c r="F75" s="8"/>
      <c r="G75" s="8"/>
      <c r="H75" s="3"/>
      <c r="I75" s="3"/>
      <c r="J75" s="3"/>
      <c r="K75" s="3"/>
    </row>
    <row r="76" spans="1:11" ht="12.75">
      <c r="A76" s="3"/>
      <c r="B76" s="3"/>
      <c r="C76" s="3"/>
      <c r="D76" s="8"/>
      <c r="E76" s="8"/>
      <c r="F76" s="8"/>
      <c r="G76" s="8"/>
      <c r="H76" s="3"/>
      <c r="I76" s="3"/>
      <c r="J76" s="3"/>
      <c r="K76" s="3"/>
    </row>
    <row r="77" spans="1:8" ht="12.75">
      <c r="A77" s="3"/>
      <c r="B77" s="3"/>
      <c r="C77" s="3"/>
      <c r="D77" s="8"/>
      <c r="E77" s="8"/>
      <c r="F77" s="8"/>
      <c r="G77" s="8"/>
      <c r="H77" s="3"/>
    </row>
  </sheetData>
  <sheetProtection/>
  <mergeCells count="31">
    <mergeCell ref="G5:J5"/>
    <mergeCell ref="E8:J8"/>
    <mergeCell ref="I7:J7"/>
    <mergeCell ref="E9:J10"/>
    <mergeCell ref="B9:D10"/>
    <mergeCell ref="A50:A63"/>
    <mergeCell ref="A2:J2"/>
    <mergeCell ref="A3:J3"/>
    <mergeCell ref="B4:J4"/>
    <mergeCell ref="B5:D5"/>
    <mergeCell ref="E5:F5"/>
    <mergeCell ref="B69:J69"/>
    <mergeCell ref="I6:J6"/>
    <mergeCell ref="B71:J71"/>
    <mergeCell ref="A72:J72"/>
    <mergeCell ref="A6:A7"/>
    <mergeCell ref="A8:A10"/>
    <mergeCell ref="A64:A67"/>
    <mergeCell ref="B57:B61"/>
    <mergeCell ref="B62:B63"/>
    <mergeCell ref="B8:D8"/>
    <mergeCell ref="B70:J70"/>
    <mergeCell ref="B68:J68"/>
    <mergeCell ref="B13:B25"/>
    <mergeCell ref="B36:B45"/>
    <mergeCell ref="B64:B67"/>
    <mergeCell ref="A11:J11"/>
    <mergeCell ref="B46:B49"/>
    <mergeCell ref="B50:B56"/>
    <mergeCell ref="B26:B35"/>
    <mergeCell ref="A13:A49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2021-05-20T03:52:37Z</cp:lastPrinted>
  <dcterms:created xsi:type="dcterms:W3CDTF">2020-01-17T02:57:39Z</dcterms:created>
  <dcterms:modified xsi:type="dcterms:W3CDTF">2021-05-24T05:28:03Z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2052-9.1.0.5432</vt:lpwstr>
  </property>
</Properties>
</file>