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320" windowHeight="7860"/>
  </bookViews>
  <sheets>
    <sheet name="项目支出指标体系（参考）" sheetId="2" r:id="rId1"/>
  </sheets>
  <definedNames>
    <definedName name="_xlnm._FilterDatabase" localSheetId="0" hidden="1">'项目支出指标体系（参考）'!$A$3:$M$33</definedName>
    <definedName name="_xlnm.Print_Area" localSheetId="0">'项目支出指标体系（参考）'!$A$1:$L$33</definedName>
    <definedName name="_xlnm.Print_Titles" localSheetId="0">'项目支出指标体系（参考）'!$2:$3</definedName>
  </definedNames>
  <calcPr calcId="152511" fullCalcOnLoad="1"/>
</workbook>
</file>

<file path=xl/calcChain.xml><?xml version="1.0" encoding="utf-8"?>
<calcChain xmlns="http://schemas.openxmlformats.org/spreadsheetml/2006/main">
  <c r="E33" i="2"/>
  <c r="I32"/>
  <c r="J32"/>
  <c r="K31"/>
  <c r="L31"/>
  <c r="J31"/>
  <c r="I31"/>
  <c r="K30"/>
  <c r="L30"/>
  <c r="J30"/>
  <c r="I30"/>
  <c r="K29"/>
  <c r="L29"/>
  <c r="J29"/>
  <c r="I29"/>
  <c r="K28"/>
  <c r="L28"/>
  <c r="J28"/>
  <c r="I28"/>
  <c r="I33"/>
  <c r="K27"/>
  <c r="L27"/>
  <c r="J27"/>
  <c r="I27"/>
  <c r="K26"/>
  <c r="L26"/>
  <c r="K25"/>
  <c r="L25"/>
  <c r="K24"/>
  <c r="L24"/>
  <c r="K23"/>
  <c r="L23"/>
  <c r="K22"/>
  <c r="L22"/>
  <c r="K21"/>
  <c r="L21"/>
  <c r="K20"/>
  <c r="L20"/>
  <c r="L19"/>
  <c r="K19"/>
  <c r="K18"/>
  <c r="L18"/>
  <c r="K17"/>
  <c r="L17"/>
  <c r="K16"/>
  <c r="L16"/>
  <c r="L15"/>
  <c r="K15"/>
  <c r="L14"/>
  <c r="L13"/>
  <c r="K13"/>
  <c r="L12"/>
  <c r="K12"/>
  <c r="L11"/>
  <c r="K11"/>
  <c r="K10"/>
  <c r="L10"/>
  <c r="L9"/>
  <c r="K9"/>
  <c r="L8"/>
  <c r="K8"/>
  <c r="L7"/>
  <c r="K7"/>
  <c r="K6"/>
  <c r="L6"/>
  <c r="L5"/>
  <c r="K5"/>
  <c r="K4"/>
  <c r="J33"/>
  <c r="K32"/>
  <c r="L32"/>
  <c r="K33"/>
  <c r="L33"/>
  <c r="L4"/>
</calcChain>
</file>

<file path=xl/sharedStrings.xml><?xml version="1.0" encoding="utf-8"?>
<sst xmlns="http://schemas.openxmlformats.org/spreadsheetml/2006/main" count="161" uniqueCount="141">
  <si>
    <t>附件1</t>
  </si>
  <si>
    <t>项目支出指标体系</t>
  </si>
  <si>
    <t>一级
指标</t>
  </si>
  <si>
    <t>二级指标</t>
  </si>
  <si>
    <t>三级指标</t>
  </si>
  <si>
    <t>四级指标</t>
  </si>
  <si>
    <t>权重</t>
  </si>
  <si>
    <t>指标解释</t>
  </si>
  <si>
    <t>标杆值</t>
  </si>
  <si>
    <t>评分标准</t>
  </si>
  <si>
    <t>特困失业人员走访</t>
  </si>
  <si>
    <t>企业离退休人员困难群体走访</t>
  </si>
  <si>
    <t>综合  得分</t>
  </si>
  <si>
    <t>得分率</t>
  </si>
  <si>
    <t xml:space="preserve">  决策
（20分）</t>
  </si>
  <si>
    <t>项目立项（6分）</t>
  </si>
  <si>
    <t>立项依据的
充分性</t>
  </si>
  <si>
    <t>立项是否符合国家立法规定</t>
  </si>
  <si>
    <t>项目立项是否符合法律法规的规定</t>
  </si>
  <si>
    <t>充分</t>
  </si>
  <si>
    <t>全部合规得1分；发现一类项目存在不合规的情况，扣0.1分，本指标最少得分为0。</t>
  </si>
  <si>
    <t>立项是否符合其救助政策的规定</t>
  </si>
  <si>
    <t>立项是否符合相关政策的规定</t>
  </si>
  <si>
    <t>立项是否符合责任划分原则</t>
  </si>
  <si>
    <t>立项是否符合符合责任划分原则</t>
  </si>
  <si>
    <t>立项程序
规范性</t>
  </si>
  <si>
    <t>申请设立程序合规性</t>
  </si>
  <si>
    <t>项目是否按照规定的程序申请设立。</t>
  </si>
  <si>
    <t>规范</t>
  </si>
  <si>
    <t>申报资料合规性</t>
  </si>
  <si>
    <t>所提交的文件、材料是否符合相关要求。</t>
  </si>
  <si>
    <t>决策合规性</t>
  </si>
  <si>
    <t>是否已经过必要的专家论证或集体决策等。</t>
  </si>
  <si>
    <t>绩效目标（6分）</t>
  </si>
  <si>
    <t>绩效目标 合理性</t>
  </si>
  <si>
    <t>职责相关性</t>
  </si>
  <si>
    <t>是否与项目实施单位或委托单位职责密切相关。</t>
  </si>
  <si>
    <t>合理</t>
  </si>
  <si>
    <t>全部合规得2分；发现一类项目存在不合规的情况，扣0.2分，本指标最少得分为0。</t>
  </si>
  <si>
    <t>设立必要性</t>
  </si>
  <si>
    <t>是否为特困失业人员家庭和退休困难人员所需。</t>
  </si>
  <si>
    <t>绩效指标 明确性</t>
  </si>
  <si>
    <t>清晰可衡量性</t>
  </si>
  <si>
    <t>是否通过清晰、可衡量的指标值予以体现。</t>
  </si>
  <si>
    <t>明确</t>
  </si>
  <si>
    <t>资金投入（8分）</t>
  </si>
  <si>
    <t>预算编制  科学性</t>
  </si>
  <si>
    <t>政策相符性</t>
  </si>
  <si>
    <t>预算资金量与工作任务相匹配。</t>
  </si>
  <si>
    <t>科学</t>
  </si>
  <si>
    <t>全部合规得4分；发现一类项目存在不合规的情况，扣0.4分，本指标最少得分为0。</t>
  </si>
  <si>
    <t>资金分配
合理性</t>
  </si>
  <si>
    <t>资金测算依据合理性               资金是否与年初预算计划</t>
  </si>
  <si>
    <t>考察项目资金分配是否有测算依据，预算安排内容与专项资金的设立目的及年度工作重点是否一致，用以反映和考核项目预算资金分配的科学性、合理性。</t>
  </si>
  <si>
    <t>①项目资金分配有测算依据得1/2权重分；
②根据预算安排内容与专项资金的设立目的及年度工作重点的匹配程度判断，分别得年度剩余权重的100%、75%、50%、25%和0%。</t>
  </si>
  <si>
    <t>过程
（20分）</t>
  </si>
  <si>
    <t>资金管理（8分）</t>
  </si>
  <si>
    <t>资金到位率</t>
  </si>
  <si>
    <t>救助资金到位率</t>
  </si>
  <si>
    <t>实际到位资金与预算资金的比率，用以反映和考核2019年度资金落实情况对项目实施的总体保障程度。                       资金到位率=（实际到位资金/预算资金）*100%。             实际到位资金：本年度实际落实到具体项目的资金。
计划投入资金：本年度计划投入到具体项目的资金。</t>
  </si>
  <si>
    <t xml:space="preserve">资金到位率达100%得相应权重的100%，每下降1%扣5%权重，扣完相应权重为止。   资金到位率=（50万/50万）*100%=100%。             </t>
  </si>
  <si>
    <t>预算执行率</t>
  </si>
  <si>
    <t>救助资金预算执行率</t>
  </si>
  <si>
    <t>项目预算资金是否按照计划执行，用以反映或考核项目预算执行情况。预算执行率=（实际支出金额/实际到位资金）×100%。</t>
  </si>
  <si>
    <r>
      <rPr>
        <sz val="11"/>
        <rFont val="仿宋_GB2312"/>
        <family val="3"/>
        <charset val="134"/>
      </rPr>
      <t xml:space="preserve">预算执行率达100%，则得满分，每降低1%扣5%权重分，扣完为止。  </t>
    </r>
    <r>
      <rPr>
        <sz val="11"/>
        <rFont val="仿宋_GB2312"/>
        <family val="3"/>
        <charset val="134"/>
      </rPr>
      <t xml:space="preserve">    </t>
    </r>
    <r>
      <rPr>
        <sz val="11"/>
        <rFont val="仿宋_GB2312"/>
        <family val="3"/>
        <charset val="134"/>
      </rPr>
      <t xml:space="preserve">            预算执行率=（50万/50万）×100%。</t>
    </r>
  </si>
  <si>
    <t>资金使用
合规性</t>
  </si>
  <si>
    <t>救助资金支出用途合规性</t>
  </si>
  <si>
    <t>是否符合专项资金预算批复或合同规定的用途-走访慰问特困失业人员家庭和退休困难人员。</t>
  </si>
  <si>
    <t>合规</t>
  </si>
  <si>
    <t>全部合规得2分；发现任一不合规的情况，得0分。</t>
  </si>
  <si>
    <t>救助资金拨付标准合规性</t>
  </si>
  <si>
    <t>特困失业人员家庭慰问金市级标准600元/人；                 退休困难人员慰问金市级标准500元/人。</t>
  </si>
  <si>
    <t>全部合规得1分；发现任一不合规的情况，得0分。</t>
  </si>
  <si>
    <t>组织实施（12分） </t>
  </si>
  <si>
    <t xml:space="preserve"> 管理制度
健全性</t>
  </si>
  <si>
    <t>管理制度健全性</t>
  </si>
  <si>
    <t>是否已制定或具有相应的项目资金财务、业务管理办法。</t>
  </si>
  <si>
    <t>健全</t>
  </si>
  <si>
    <r>
      <rPr>
        <sz val="11"/>
        <rFont val="仿宋_GB2312"/>
        <family val="3"/>
        <charset val="134"/>
      </rPr>
      <t>全部合规得6分；发现财务、业务管理制度一类项目存在不合规的情况，扣3</t>
    </r>
    <r>
      <rPr>
        <sz val="11"/>
        <rFont val="仿宋_GB2312"/>
        <family val="3"/>
        <charset val="134"/>
      </rPr>
      <t>分，本指标最少得分为0。</t>
    </r>
  </si>
  <si>
    <t>制度执行
有效性</t>
  </si>
  <si>
    <t>业务审核流程有效性</t>
  </si>
  <si>
    <t>业务审核流程是否有效。</t>
  </si>
  <si>
    <t>有效</t>
  </si>
  <si>
    <t>抽查的区（市）全部合规得3分；发现一类项目存在不合规的情况，扣0.1分，本指标最少得分为0。</t>
  </si>
  <si>
    <t>资金拨付流程有效性</t>
  </si>
  <si>
    <t>资金拨付流程是否有效。</t>
  </si>
  <si>
    <t>抽查的区（市）全部合规得3分；发现一处存在不合规的情况，扣0.1分，本指标最少得分为0。</t>
  </si>
  <si>
    <t>产出
(25分)</t>
  </si>
  <si>
    <t>产出数量（10分）</t>
  </si>
  <si>
    <t>实际完成率</t>
  </si>
  <si>
    <t>慰问金是否发放完毕</t>
  </si>
  <si>
    <t>项目实施的实际产出数与计划产出数的比率，用以反映和考核项目产出数量目标的实现程度。</t>
  </si>
  <si>
    <t>完成</t>
  </si>
  <si>
    <t>实际完成则得满分，每低于1%，扣除5%权重分，扣完为止。</t>
  </si>
  <si>
    <t>数量变动率</t>
  </si>
  <si>
    <t>慰问金人数情况</t>
  </si>
  <si>
    <t>考察2019年项目实际增减变动完成情况。项目数量变动率=（2019年实际数量-2018年实际数量）/2018年实际数量*100%。</t>
  </si>
  <si>
    <t>实际完成率达100%，则得满分，每低于1%，扣除5%权重分，扣完为止。</t>
  </si>
  <si>
    <t>产出质量（5分）</t>
  </si>
  <si>
    <t>质量达标率</t>
  </si>
  <si>
    <t>慰问金质量达标程度</t>
  </si>
  <si>
    <t>项目完成的质量达标产出数与实际产出数的比率，用以反映和考核项目产出质量目标的实现程度。质量达标率=（质量达标产出数/实际产出数）×100%。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</si>
  <si>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质量达标率达95%，则得满分，每低于1%，扣除5%权重分，扣完为止。</t>
  </si>
  <si>
    <t>产出时效
（5分）</t>
  </si>
  <si>
    <t>完成及时率</t>
  </si>
  <si>
    <t>春节发放到位</t>
  </si>
  <si>
    <t>各项目是否均按照计划、文件批复等相关规定及时完成，用以反映和考核项目产出时效目标的实现程度。项目完成及时率=及时完成的产出数/实际产出数*100%</t>
  </si>
  <si>
    <t>完成及时率达100%，则得满分，每低于1%，扣除5%权重分，扣完为止。</t>
  </si>
  <si>
    <t>产出成本
（5分）</t>
  </si>
  <si>
    <t>成本节约率</t>
  </si>
  <si>
    <t>完成项目计划工作目标的实际节约成本与计划成本的比率</t>
  </si>
  <si>
    <t>完成项目计划工作目标的实际节约成本与计划成本的比率，用以反映和考核项目的成本节约程度。                           实际成本：项目实施单位如期、保质、保量完成既定工作目标实际所耗费的支出。
计划成本：项目实施单位为完成工作目标计划安排的支出，一般以项目预算为参考。                                      成本节约率=[（计划成本-实际成本）/计划成本]×100%=（50万-50万）/50万=0%。</t>
  </si>
  <si>
    <t>0%-15%</t>
  </si>
  <si>
    <t>成本节约率大于0%且低于15%，则得满分，每高于（15%）或低于（0%）1%，扣除5%权重分，扣完为止。</t>
  </si>
  <si>
    <t>效益
（35分）</t>
  </si>
  <si>
    <t>项目效益（25分）</t>
  </si>
  <si>
    <t>经济效益</t>
  </si>
  <si>
    <t>帮扶困难家庭生活得到改善</t>
  </si>
  <si>
    <t>经济效益、社会效益、生态效益指标应根据项目实际情况有选择地设置和细化四级指标和权重，应为定量指标。效益指标应根据部门三定方案工作职能、行业“十三五”规划工作目标、“十五个攻势"工作目标、政府重点工作任务、政府综合考核任务、项目绩效目标等确定。</t>
  </si>
  <si>
    <t>社会效益</t>
  </si>
  <si>
    <t>确保救助对象渡过安定、祥和春节</t>
  </si>
  <si>
    <t>确保救助对象切实感受到党和政府的关怀和温暖</t>
  </si>
  <si>
    <t>生态效益</t>
  </si>
  <si>
    <t>生态可持续性</t>
  </si>
  <si>
    <t>是否符合生态发展的需要</t>
  </si>
  <si>
    <t>可持续
影响
（2分）</t>
  </si>
  <si>
    <t>政策
可持续性</t>
  </si>
  <si>
    <t>春节慰问政策是否持续</t>
  </si>
  <si>
    <t>考察项目后续运行及成效发挥的可持续影响情况。</t>
  </si>
  <si>
    <t>持续</t>
  </si>
  <si>
    <t>项目政策能够使项目后续运行及成效发挥得到可持续发展得满分，未得到可持续发展则可根据专家判断可得75%、50%、25%、0的权重分。</t>
  </si>
  <si>
    <t>项目发展机制可持续性</t>
  </si>
  <si>
    <t>春节慰问项目发展是否持续</t>
  </si>
  <si>
    <t>考察项目运转是否形成了可持续发展的机制。</t>
  </si>
  <si>
    <t>项目运转形成了可持续发展的机制则得满分，未形成则可根据专家判断可得75%、50%、25%、0的权重分。</t>
  </si>
  <si>
    <t>满意度
（8分）</t>
  </si>
  <si>
    <t>服务对象
满意度</t>
  </si>
  <si>
    <t>街道满意度</t>
  </si>
  <si>
    <t>考察社会公众或服务对象对项目实施效果的满意程度。社会公众或服务对象是指因该项目实施而受到影响的部门（单位）、群体或个人。一般采取社会调查的方式。</t>
  </si>
  <si>
    <t>服务对象满意度达99%，则得满分，每降低1%，扣除5%权重分。经过对20%（10个）街道办事处的调查问卷抽查，满意度调查为95%，扣除20%权重分。</t>
  </si>
  <si>
    <t>合计</t>
  </si>
</sst>
</file>

<file path=xl/styles.xml><?xml version="1.0" encoding="utf-8"?>
<styleSheet xmlns="http://schemas.openxmlformats.org/spreadsheetml/2006/main">
  <numFmts count="2">
    <numFmt numFmtId="176" formatCode="0_ "/>
    <numFmt numFmtId="177" formatCode="#,##0.00_ "/>
  </numFmts>
  <fonts count="7">
    <font>
      <sz val="11"/>
      <color theme="1"/>
      <name val="Tahoma"/>
      <family val="2"/>
    </font>
    <font>
      <sz val="11"/>
      <name val="Tahoma"/>
      <family val="2"/>
    </font>
    <font>
      <sz val="11"/>
      <name val="仿宋_GB2312"/>
      <family val="3"/>
      <charset val="134"/>
    </font>
    <font>
      <b/>
      <sz val="16"/>
      <name val="仿宋_GB2312"/>
      <family val="3"/>
      <charset val="134"/>
    </font>
    <font>
      <b/>
      <sz val="11"/>
      <name val="仿宋_GB2312"/>
      <family val="3"/>
      <charset val="134"/>
    </font>
    <font>
      <sz val="11"/>
      <name val="宋体"/>
      <charset val="134"/>
    </font>
    <font>
      <sz val="9"/>
      <name val="Tahoma"/>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1" fillId="0" borderId="0" xfId="0" applyFont="1" applyFill="1"/>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177" fontId="2" fillId="0" borderId="0" xfId="0" applyNumberFormat="1" applyFont="1" applyFill="1" applyAlignment="1">
      <alignment horizontal="center" vertical="center"/>
    </xf>
    <xf numFmtId="177" fontId="2" fillId="0" borderId="0" xfId="0" applyNumberFormat="1" applyFont="1" applyFill="1" applyAlignment="1">
      <alignment vertical="center"/>
    </xf>
    <xf numFmtId="10" fontId="2" fillId="0" borderId="0" xfId="0" applyNumberFormat="1" applyFont="1" applyFill="1" applyAlignment="1">
      <alignment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wrapText="1"/>
    </xf>
    <xf numFmtId="9" fontId="2"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77" fontId="1" fillId="0" borderId="0" xfId="0" applyNumberFormat="1" applyFont="1" applyFill="1"/>
    <xf numFmtId="0" fontId="5" fillId="0" borderId="0" xfId="0" applyFont="1" applyFill="1"/>
    <xf numFmtId="177"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33"/>
  <sheetViews>
    <sheetView tabSelected="1" view="pageBreakPreview" zoomScaleSheetLayoutView="100" workbookViewId="0">
      <pane xSplit="5" ySplit="3" topLeftCell="H4" activePane="bottomRight" state="frozen"/>
      <selection pane="topRight"/>
      <selection pane="bottomLeft"/>
      <selection pane="bottomRight" activeCell="D4" sqref="A4:IV13"/>
    </sheetView>
  </sheetViews>
  <sheetFormatPr defaultRowHeight="13.5"/>
  <cols>
    <col min="1" max="1" width="12.5" style="2" customWidth="1"/>
    <col min="2" max="2" width="9.25" style="3" customWidth="1"/>
    <col min="3" max="3" width="10.25" style="3" customWidth="1"/>
    <col min="4" max="4" width="31.5" style="3" customWidth="1"/>
    <col min="5" max="5" width="6.125" style="3" customWidth="1"/>
    <col min="6" max="6" width="50.5" style="4" customWidth="1"/>
    <col min="7" max="7" width="7" style="3" customWidth="1"/>
    <col min="8" max="8" width="67.875" style="2" customWidth="1"/>
    <col min="9" max="10" width="8.125" style="5" customWidth="1"/>
    <col min="11" max="11" width="8.125" style="6" customWidth="1"/>
    <col min="12" max="12" width="8.125" style="7" customWidth="1"/>
    <col min="13" max="13" width="9" style="6" hidden="1" customWidth="1"/>
    <col min="14" max="16384" width="9" style="2"/>
  </cols>
  <sheetData>
    <row r="1" spans="1:14">
      <c r="A1" s="2" t="s">
        <v>0</v>
      </c>
    </row>
    <row r="2" spans="1:14" ht="42.75" customHeight="1">
      <c r="A2" s="30" t="s">
        <v>1</v>
      </c>
      <c r="B2" s="30"/>
      <c r="C2" s="30"/>
      <c r="D2" s="30"/>
      <c r="E2" s="30"/>
      <c r="F2" s="30"/>
      <c r="G2" s="30"/>
      <c r="H2" s="30"/>
      <c r="I2" s="30"/>
      <c r="J2" s="30"/>
      <c r="K2" s="30"/>
      <c r="L2" s="30"/>
    </row>
    <row r="3" spans="1:14" ht="67.5">
      <c r="A3" s="8" t="s">
        <v>2</v>
      </c>
      <c r="B3" s="8" t="s">
        <v>3</v>
      </c>
      <c r="C3" s="8" t="s">
        <v>4</v>
      </c>
      <c r="D3" s="8" t="s">
        <v>5</v>
      </c>
      <c r="E3" s="8" t="s">
        <v>6</v>
      </c>
      <c r="F3" s="8" t="s">
        <v>7</v>
      </c>
      <c r="G3" s="8" t="s">
        <v>8</v>
      </c>
      <c r="H3" s="8" t="s">
        <v>9</v>
      </c>
      <c r="I3" s="22" t="s">
        <v>10</v>
      </c>
      <c r="J3" s="22" t="s">
        <v>11</v>
      </c>
      <c r="K3" s="22" t="s">
        <v>12</v>
      </c>
      <c r="L3" s="23" t="s">
        <v>13</v>
      </c>
    </row>
    <row r="4" spans="1:14" s="1" customFormat="1" ht="27">
      <c r="A4" s="32" t="s">
        <v>14</v>
      </c>
      <c r="B4" s="36" t="s">
        <v>15</v>
      </c>
      <c r="C4" s="36" t="s">
        <v>16</v>
      </c>
      <c r="D4" s="10" t="s">
        <v>17</v>
      </c>
      <c r="E4" s="11">
        <v>1</v>
      </c>
      <c r="F4" s="12" t="s">
        <v>18</v>
      </c>
      <c r="G4" s="9" t="s">
        <v>19</v>
      </c>
      <c r="H4" s="12" t="s">
        <v>20</v>
      </c>
      <c r="I4" s="24">
        <v>1</v>
      </c>
      <c r="J4" s="24">
        <v>1</v>
      </c>
      <c r="K4" s="24">
        <f>(J4+I4)/2</f>
        <v>1</v>
      </c>
      <c r="L4" s="25">
        <f>K4/E4</f>
        <v>1</v>
      </c>
      <c r="M4" s="26">
        <v>100</v>
      </c>
    </row>
    <row r="5" spans="1:14" s="1" customFormat="1" ht="27">
      <c r="A5" s="33"/>
      <c r="B5" s="37"/>
      <c r="C5" s="37"/>
      <c r="D5" s="10" t="s">
        <v>21</v>
      </c>
      <c r="E5" s="11">
        <v>1</v>
      </c>
      <c r="F5" s="12" t="s">
        <v>22</v>
      </c>
      <c r="G5" s="9" t="s">
        <v>19</v>
      </c>
      <c r="H5" s="12" t="s">
        <v>20</v>
      </c>
      <c r="I5" s="24">
        <v>0</v>
      </c>
      <c r="J5" s="24">
        <v>1</v>
      </c>
      <c r="K5" s="24">
        <f t="shared" ref="K5:K32" si="0">(J5+I5)/2</f>
        <v>0.5</v>
      </c>
      <c r="L5" s="25">
        <f t="shared" ref="L5:L27" si="1">K5/E5</f>
        <v>0.5</v>
      </c>
      <c r="M5" s="26"/>
      <c r="N5" s="27"/>
    </row>
    <row r="6" spans="1:14" ht="27">
      <c r="A6" s="33"/>
      <c r="B6" s="37"/>
      <c r="C6" s="37"/>
      <c r="D6" s="10" t="s">
        <v>23</v>
      </c>
      <c r="E6" s="11">
        <v>1</v>
      </c>
      <c r="F6" s="12" t="s">
        <v>24</v>
      </c>
      <c r="G6" s="9" t="s">
        <v>19</v>
      </c>
      <c r="H6" s="12" t="s">
        <v>20</v>
      </c>
      <c r="I6" s="24">
        <v>1</v>
      </c>
      <c r="J6" s="24">
        <v>1</v>
      </c>
      <c r="K6" s="24">
        <f t="shared" si="0"/>
        <v>1</v>
      </c>
      <c r="L6" s="25">
        <f t="shared" si="1"/>
        <v>1</v>
      </c>
    </row>
    <row r="7" spans="1:14" ht="27">
      <c r="A7" s="33"/>
      <c r="B7" s="37"/>
      <c r="C7" s="36" t="s">
        <v>25</v>
      </c>
      <c r="D7" s="10" t="s">
        <v>26</v>
      </c>
      <c r="E7" s="14">
        <v>1</v>
      </c>
      <c r="F7" s="12" t="s">
        <v>27</v>
      </c>
      <c r="G7" s="9" t="s">
        <v>28</v>
      </c>
      <c r="H7" s="12" t="s">
        <v>20</v>
      </c>
      <c r="I7" s="24">
        <v>1</v>
      </c>
      <c r="J7" s="24">
        <v>1</v>
      </c>
      <c r="K7" s="24">
        <f t="shared" si="0"/>
        <v>1</v>
      </c>
      <c r="L7" s="25">
        <f t="shared" si="1"/>
        <v>1</v>
      </c>
    </row>
    <row r="8" spans="1:14" ht="27">
      <c r="A8" s="33"/>
      <c r="B8" s="37"/>
      <c r="C8" s="37"/>
      <c r="D8" s="10" t="s">
        <v>29</v>
      </c>
      <c r="E8" s="14">
        <v>1</v>
      </c>
      <c r="F8" s="12" t="s">
        <v>30</v>
      </c>
      <c r="G8" s="9" t="s">
        <v>28</v>
      </c>
      <c r="H8" s="12" t="s">
        <v>20</v>
      </c>
      <c r="I8" s="24">
        <v>1</v>
      </c>
      <c r="J8" s="24">
        <v>1</v>
      </c>
      <c r="K8" s="24">
        <f t="shared" si="0"/>
        <v>1</v>
      </c>
      <c r="L8" s="25">
        <f t="shared" si="1"/>
        <v>1</v>
      </c>
    </row>
    <row r="9" spans="1:14" ht="27">
      <c r="A9" s="33"/>
      <c r="B9" s="38"/>
      <c r="C9" s="38"/>
      <c r="D9" s="10" t="s">
        <v>31</v>
      </c>
      <c r="E9" s="14">
        <v>1</v>
      </c>
      <c r="F9" s="12" t="s">
        <v>32</v>
      </c>
      <c r="G9" s="9" t="s">
        <v>28</v>
      </c>
      <c r="H9" s="12" t="s">
        <v>20</v>
      </c>
      <c r="I9" s="24">
        <v>1</v>
      </c>
      <c r="J9" s="24">
        <v>1</v>
      </c>
      <c r="K9" s="24">
        <f t="shared" si="0"/>
        <v>1</v>
      </c>
      <c r="L9" s="25">
        <f t="shared" si="1"/>
        <v>1</v>
      </c>
    </row>
    <row r="10" spans="1:14" ht="27">
      <c r="A10" s="33"/>
      <c r="B10" s="36" t="s">
        <v>33</v>
      </c>
      <c r="C10" s="37" t="s">
        <v>34</v>
      </c>
      <c r="D10" s="10" t="s">
        <v>35</v>
      </c>
      <c r="E10" s="14">
        <v>2</v>
      </c>
      <c r="F10" s="12" t="s">
        <v>36</v>
      </c>
      <c r="G10" s="9" t="s">
        <v>37</v>
      </c>
      <c r="H10" s="12" t="s">
        <v>38</v>
      </c>
      <c r="I10" s="24">
        <v>2</v>
      </c>
      <c r="J10" s="24">
        <v>2</v>
      </c>
      <c r="K10" s="24">
        <f t="shared" si="0"/>
        <v>2</v>
      </c>
      <c r="L10" s="25">
        <f t="shared" si="1"/>
        <v>1</v>
      </c>
    </row>
    <row r="11" spans="1:14" ht="27">
      <c r="A11" s="33"/>
      <c r="B11" s="37"/>
      <c r="C11" s="38"/>
      <c r="D11" s="10" t="s">
        <v>39</v>
      </c>
      <c r="E11" s="14">
        <v>2</v>
      </c>
      <c r="F11" s="12" t="s">
        <v>40</v>
      </c>
      <c r="G11" s="10" t="s">
        <v>37</v>
      </c>
      <c r="H11" s="12" t="s">
        <v>38</v>
      </c>
      <c r="I11" s="24">
        <v>2</v>
      </c>
      <c r="J11" s="24">
        <v>2</v>
      </c>
      <c r="K11" s="24">
        <f t="shared" si="0"/>
        <v>2</v>
      </c>
      <c r="L11" s="25">
        <f t="shared" si="1"/>
        <v>1</v>
      </c>
    </row>
    <row r="12" spans="1:14" ht="27">
      <c r="A12" s="33"/>
      <c r="B12" s="38"/>
      <c r="C12" s="13" t="s">
        <v>41</v>
      </c>
      <c r="D12" s="10" t="s">
        <v>42</v>
      </c>
      <c r="E12" s="14">
        <v>2</v>
      </c>
      <c r="F12" s="12" t="s">
        <v>43</v>
      </c>
      <c r="G12" s="10" t="s">
        <v>44</v>
      </c>
      <c r="H12" s="12" t="s">
        <v>38</v>
      </c>
      <c r="I12" s="24">
        <v>2</v>
      </c>
      <c r="J12" s="24">
        <v>2</v>
      </c>
      <c r="K12" s="24">
        <f t="shared" si="0"/>
        <v>2</v>
      </c>
      <c r="L12" s="25">
        <f t="shared" si="1"/>
        <v>1</v>
      </c>
    </row>
    <row r="13" spans="1:14" ht="27">
      <c r="A13" s="33"/>
      <c r="B13" s="32" t="s">
        <v>45</v>
      </c>
      <c r="C13" s="10" t="s">
        <v>46</v>
      </c>
      <c r="D13" s="10" t="s">
        <v>47</v>
      </c>
      <c r="E13" s="15">
        <v>4</v>
      </c>
      <c r="F13" s="12" t="s">
        <v>48</v>
      </c>
      <c r="G13" s="10" t="s">
        <v>49</v>
      </c>
      <c r="H13" s="12" t="s">
        <v>50</v>
      </c>
      <c r="I13" s="24">
        <v>4</v>
      </c>
      <c r="J13" s="24">
        <v>4</v>
      </c>
      <c r="K13" s="24">
        <f t="shared" si="0"/>
        <v>4</v>
      </c>
      <c r="L13" s="25">
        <f t="shared" si="1"/>
        <v>1</v>
      </c>
    </row>
    <row r="14" spans="1:14" ht="40.5">
      <c r="A14" s="34"/>
      <c r="B14" s="34"/>
      <c r="C14" s="10" t="s">
        <v>51</v>
      </c>
      <c r="D14" s="10" t="s">
        <v>52</v>
      </c>
      <c r="E14" s="14">
        <v>4</v>
      </c>
      <c r="F14" s="16" t="s">
        <v>53</v>
      </c>
      <c r="G14" s="10" t="s">
        <v>37</v>
      </c>
      <c r="H14" s="17" t="s">
        <v>54</v>
      </c>
      <c r="I14" s="24">
        <v>4</v>
      </c>
      <c r="J14" s="24">
        <v>4</v>
      </c>
      <c r="K14" s="24">
        <v>4</v>
      </c>
      <c r="L14" s="25">
        <f t="shared" si="1"/>
        <v>1</v>
      </c>
    </row>
    <row r="15" spans="1:14" ht="67.5">
      <c r="A15" s="35" t="s">
        <v>55</v>
      </c>
      <c r="B15" s="35" t="s">
        <v>56</v>
      </c>
      <c r="C15" s="10" t="s">
        <v>57</v>
      </c>
      <c r="D15" s="10" t="s">
        <v>58</v>
      </c>
      <c r="E15" s="14">
        <v>3</v>
      </c>
      <c r="F15" s="16" t="s">
        <v>59</v>
      </c>
      <c r="G15" s="18">
        <v>1</v>
      </c>
      <c r="H15" s="17" t="s">
        <v>60</v>
      </c>
      <c r="I15" s="24">
        <v>3</v>
      </c>
      <c r="J15" s="24">
        <v>3</v>
      </c>
      <c r="K15" s="24">
        <f t="shared" si="0"/>
        <v>3</v>
      </c>
      <c r="L15" s="25">
        <f t="shared" si="1"/>
        <v>1</v>
      </c>
    </row>
    <row r="16" spans="1:14" ht="40.5">
      <c r="A16" s="35"/>
      <c r="B16" s="35"/>
      <c r="C16" s="10" t="s">
        <v>61</v>
      </c>
      <c r="D16" s="10" t="s">
        <v>62</v>
      </c>
      <c r="E16" s="14">
        <v>3</v>
      </c>
      <c r="F16" s="16" t="s">
        <v>63</v>
      </c>
      <c r="G16" s="18">
        <v>1</v>
      </c>
      <c r="H16" s="16" t="s">
        <v>64</v>
      </c>
      <c r="I16" s="24">
        <v>3</v>
      </c>
      <c r="J16" s="24">
        <v>3</v>
      </c>
      <c r="K16" s="24">
        <f t="shared" si="0"/>
        <v>3</v>
      </c>
      <c r="L16" s="25">
        <f t="shared" si="1"/>
        <v>1</v>
      </c>
    </row>
    <row r="17" spans="1:14" ht="27">
      <c r="A17" s="35"/>
      <c r="B17" s="35"/>
      <c r="C17" s="36" t="s">
        <v>65</v>
      </c>
      <c r="D17" s="10" t="s">
        <v>66</v>
      </c>
      <c r="E17" s="14">
        <v>1</v>
      </c>
      <c r="F17" s="12" t="s">
        <v>67</v>
      </c>
      <c r="G17" s="9" t="s">
        <v>68</v>
      </c>
      <c r="H17" s="12" t="s">
        <v>69</v>
      </c>
      <c r="I17" s="24">
        <v>1</v>
      </c>
      <c r="J17" s="24">
        <v>1</v>
      </c>
      <c r="K17" s="24">
        <f t="shared" si="0"/>
        <v>1</v>
      </c>
      <c r="L17" s="25">
        <f t="shared" si="1"/>
        <v>1</v>
      </c>
    </row>
    <row r="18" spans="1:14" ht="27">
      <c r="A18" s="35"/>
      <c r="B18" s="35"/>
      <c r="C18" s="38"/>
      <c r="D18" s="10" t="s">
        <v>70</v>
      </c>
      <c r="E18" s="14">
        <v>1</v>
      </c>
      <c r="F18" s="12" t="s">
        <v>71</v>
      </c>
      <c r="G18" s="9" t="s">
        <v>68</v>
      </c>
      <c r="H18" s="12" t="s">
        <v>72</v>
      </c>
      <c r="I18" s="24">
        <v>0</v>
      </c>
      <c r="J18" s="24">
        <v>1</v>
      </c>
      <c r="K18" s="24">
        <f t="shared" si="0"/>
        <v>0.5</v>
      </c>
      <c r="L18" s="25">
        <f t="shared" si="1"/>
        <v>0.5</v>
      </c>
    </row>
    <row r="19" spans="1:14" ht="27">
      <c r="A19" s="35"/>
      <c r="B19" s="36" t="s">
        <v>73</v>
      </c>
      <c r="C19" s="9" t="s">
        <v>74</v>
      </c>
      <c r="D19" s="10" t="s">
        <v>75</v>
      </c>
      <c r="E19" s="14">
        <v>6</v>
      </c>
      <c r="F19" s="12" t="s">
        <v>76</v>
      </c>
      <c r="G19" s="10" t="s">
        <v>77</v>
      </c>
      <c r="H19" s="12" t="s">
        <v>78</v>
      </c>
      <c r="I19" s="24">
        <v>3</v>
      </c>
      <c r="J19" s="24">
        <v>6</v>
      </c>
      <c r="K19" s="24">
        <f t="shared" si="0"/>
        <v>4.5</v>
      </c>
      <c r="L19" s="25">
        <f t="shared" si="1"/>
        <v>0.75</v>
      </c>
    </row>
    <row r="20" spans="1:14" ht="27" customHeight="1">
      <c r="A20" s="35"/>
      <c r="B20" s="37"/>
      <c r="C20" s="35" t="s">
        <v>79</v>
      </c>
      <c r="D20" s="10" t="s">
        <v>80</v>
      </c>
      <c r="E20" s="14">
        <v>3</v>
      </c>
      <c r="F20" s="12" t="s">
        <v>81</v>
      </c>
      <c r="G20" s="10" t="s">
        <v>82</v>
      </c>
      <c r="H20" s="12" t="s">
        <v>83</v>
      </c>
      <c r="I20" s="24">
        <v>0</v>
      </c>
      <c r="J20" s="24">
        <v>0</v>
      </c>
      <c r="K20" s="24">
        <f t="shared" si="0"/>
        <v>0</v>
      </c>
      <c r="L20" s="25">
        <f t="shared" si="1"/>
        <v>0</v>
      </c>
    </row>
    <row r="21" spans="1:14" ht="27" customHeight="1">
      <c r="A21" s="35"/>
      <c r="B21" s="37"/>
      <c r="C21" s="35"/>
      <c r="D21" s="10" t="s">
        <v>84</v>
      </c>
      <c r="E21" s="14">
        <v>3</v>
      </c>
      <c r="F21" s="12" t="s">
        <v>85</v>
      </c>
      <c r="G21" s="10" t="s">
        <v>82</v>
      </c>
      <c r="H21" s="12" t="s">
        <v>86</v>
      </c>
      <c r="I21" s="24">
        <v>3</v>
      </c>
      <c r="J21" s="24">
        <v>3</v>
      </c>
      <c r="K21" s="24">
        <f t="shared" si="0"/>
        <v>3</v>
      </c>
      <c r="L21" s="25">
        <f t="shared" si="1"/>
        <v>1</v>
      </c>
    </row>
    <row r="22" spans="1:14" ht="27">
      <c r="A22" s="35" t="s">
        <v>87</v>
      </c>
      <c r="B22" s="35" t="s">
        <v>88</v>
      </c>
      <c r="C22" s="10" t="s">
        <v>89</v>
      </c>
      <c r="D22" s="10" t="s">
        <v>90</v>
      </c>
      <c r="E22" s="14">
        <v>5</v>
      </c>
      <c r="F22" s="16" t="s">
        <v>91</v>
      </c>
      <c r="G22" s="18" t="s">
        <v>92</v>
      </c>
      <c r="H22" s="17" t="s">
        <v>93</v>
      </c>
      <c r="I22" s="24">
        <v>5</v>
      </c>
      <c r="J22" s="24">
        <v>5</v>
      </c>
      <c r="K22" s="24">
        <f t="shared" si="0"/>
        <v>5</v>
      </c>
      <c r="L22" s="25">
        <f t="shared" si="1"/>
        <v>1</v>
      </c>
    </row>
    <row r="23" spans="1:14" ht="36.6" customHeight="1">
      <c r="A23" s="35"/>
      <c r="B23" s="35"/>
      <c r="C23" s="19" t="s">
        <v>94</v>
      </c>
      <c r="D23" s="10" t="s">
        <v>95</v>
      </c>
      <c r="E23" s="14">
        <v>5</v>
      </c>
      <c r="F23" s="16" t="s">
        <v>96</v>
      </c>
      <c r="G23" s="18">
        <v>1</v>
      </c>
      <c r="H23" s="17" t="s">
        <v>97</v>
      </c>
      <c r="I23" s="24">
        <v>5</v>
      </c>
      <c r="J23" s="24">
        <v>5</v>
      </c>
      <c r="K23" s="24">
        <f t="shared" si="0"/>
        <v>5</v>
      </c>
      <c r="L23" s="25">
        <f t="shared" si="1"/>
        <v>1</v>
      </c>
      <c r="N23" s="7"/>
    </row>
    <row r="24" spans="1:14" ht="94.5">
      <c r="A24" s="35"/>
      <c r="B24" s="12" t="s">
        <v>98</v>
      </c>
      <c r="C24" s="10" t="s">
        <v>99</v>
      </c>
      <c r="D24" s="10" t="s">
        <v>100</v>
      </c>
      <c r="E24" s="14">
        <v>5</v>
      </c>
      <c r="F24" s="16" t="s">
        <v>101</v>
      </c>
      <c r="G24" s="18">
        <v>1</v>
      </c>
      <c r="H24" s="17" t="s">
        <v>102</v>
      </c>
      <c r="I24" s="24">
        <v>5</v>
      </c>
      <c r="J24" s="24">
        <v>5</v>
      </c>
      <c r="K24" s="24">
        <f t="shared" si="0"/>
        <v>5</v>
      </c>
      <c r="L24" s="25">
        <f t="shared" si="1"/>
        <v>1</v>
      </c>
    </row>
    <row r="25" spans="1:14" ht="40.5">
      <c r="A25" s="35"/>
      <c r="B25" s="12" t="s">
        <v>103</v>
      </c>
      <c r="C25" s="10" t="s">
        <v>104</v>
      </c>
      <c r="D25" s="10" t="s">
        <v>105</v>
      </c>
      <c r="E25" s="14">
        <v>5</v>
      </c>
      <c r="F25" s="16" t="s">
        <v>106</v>
      </c>
      <c r="G25" s="18">
        <v>1</v>
      </c>
      <c r="H25" s="17" t="s">
        <v>107</v>
      </c>
      <c r="I25" s="24">
        <v>5</v>
      </c>
      <c r="J25" s="24">
        <v>5</v>
      </c>
      <c r="K25" s="24">
        <f t="shared" si="0"/>
        <v>5</v>
      </c>
      <c r="L25" s="25">
        <f t="shared" si="1"/>
        <v>1</v>
      </c>
    </row>
    <row r="26" spans="1:14" ht="108">
      <c r="A26" s="35"/>
      <c r="B26" s="12" t="s">
        <v>108</v>
      </c>
      <c r="C26" s="10" t="s">
        <v>109</v>
      </c>
      <c r="D26" s="10" t="s">
        <v>110</v>
      </c>
      <c r="E26" s="14">
        <v>5</v>
      </c>
      <c r="F26" s="16" t="s">
        <v>111</v>
      </c>
      <c r="G26" s="10" t="s">
        <v>112</v>
      </c>
      <c r="H26" s="17" t="s">
        <v>113</v>
      </c>
      <c r="I26" s="24">
        <v>5</v>
      </c>
      <c r="J26" s="24">
        <v>5</v>
      </c>
      <c r="K26" s="24">
        <f t="shared" si="0"/>
        <v>5</v>
      </c>
      <c r="L26" s="25">
        <f t="shared" si="1"/>
        <v>1</v>
      </c>
    </row>
    <row r="27" spans="1:14" ht="21" customHeight="1">
      <c r="A27" s="35" t="s">
        <v>114</v>
      </c>
      <c r="B27" s="35" t="s">
        <v>115</v>
      </c>
      <c r="C27" s="9" t="s">
        <v>116</v>
      </c>
      <c r="D27" s="10" t="s">
        <v>117</v>
      </c>
      <c r="E27" s="14">
        <v>9</v>
      </c>
      <c r="F27" s="16" t="s">
        <v>117</v>
      </c>
      <c r="G27" s="10" t="s">
        <v>92</v>
      </c>
      <c r="H27" s="29" t="s">
        <v>118</v>
      </c>
      <c r="I27" s="24">
        <f>E27</f>
        <v>9</v>
      </c>
      <c r="J27" s="24">
        <f>E27</f>
        <v>9</v>
      </c>
      <c r="K27" s="24">
        <f t="shared" si="0"/>
        <v>9</v>
      </c>
      <c r="L27" s="25">
        <f t="shared" si="1"/>
        <v>1</v>
      </c>
    </row>
    <row r="28" spans="1:14" ht="21" customHeight="1">
      <c r="A28" s="35"/>
      <c r="B28" s="35"/>
      <c r="C28" s="10" t="s">
        <v>119</v>
      </c>
      <c r="D28" s="10" t="s">
        <v>120</v>
      </c>
      <c r="E28" s="14">
        <v>9</v>
      </c>
      <c r="F28" s="16" t="s">
        <v>121</v>
      </c>
      <c r="G28" s="10" t="s">
        <v>92</v>
      </c>
      <c r="H28" s="29"/>
      <c r="I28" s="24">
        <f>E28</f>
        <v>9</v>
      </c>
      <c r="J28" s="24">
        <f>E28</f>
        <v>9</v>
      </c>
      <c r="K28" s="24">
        <f t="shared" si="0"/>
        <v>9</v>
      </c>
      <c r="L28" s="25">
        <f t="shared" ref="L28:L33" si="2">K28/E28</f>
        <v>1</v>
      </c>
    </row>
    <row r="29" spans="1:14" ht="21" customHeight="1">
      <c r="A29" s="35"/>
      <c r="B29" s="35"/>
      <c r="C29" s="10" t="s">
        <v>122</v>
      </c>
      <c r="D29" s="10" t="s">
        <v>123</v>
      </c>
      <c r="E29" s="14">
        <v>7</v>
      </c>
      <c r="F29" s="16" t="s">
        <v>124</v>
      </c>
      <c r="G29" s="10" t="s">
        <v>92</v>
      </c>
      <c r="H29" s="29"/>
      <c r="I29" s="24">
        <f>E29</f>
        <v>7</v>
      </c>
      <c r="J29" s="24">
        <f>E29</f>
        <v>7</v>
      </c>
      <c r="K29" s="24">
        <f t="shared" si="0"/>
        <v>7</v>
      </c>
      <c r="L29" s="25">
        <f t="shared" si="2"/>
        <v>1</v>
      </c>
    </row>
    <row r="30" spans="1:14" ht="51" customHeight="1">
      <c r="A30" s="35"/>
      <c r="B30" s="35" t="s">
        <v>125</v>
      </c>
      <c r="C30" s="10" t="s">
        <v>126</v>
      </c>
      <c r="D30" s="10" t="s">
        <v>127</v>
      </c>
      <c r="E30" s="14">
        <v>1</v>
      </c>
      <c r="F30" s="16" t="s">
        <v>128</v>
      </c>
      <c r="G30" s="10" t="s">
        <v>129</v>
      </c>
      <c r="H30" s="17" t="s">
        <v>130</v>
      </c>
      <c r="I30" s="24">
        <f>E30</f>
        <v>1</v>
      </c>
      <c r="J30" s="24">
        <f>E30</f>
        <v>1</v>
      </c>
      <c r="K30" s="24">
        <f t="shared" si="0"/>
        <v>1</v>
      </c>
      <c r="L30" s="25">
        <f t="shared" si="2"/>
        <v>1</v>
      </c>
    </row>
    <row r="31" spans="1:14" ht="39.75" customHeight="1">
      <c r="A31" s="35"/>
      <c r="B31" s="35"/>
      <c r="C31" s="10" t="s">
        <v>131</v>
      </c>
      <c r="D31" s="10" t="s">
        <v>132</v>
      </c>
      <c r="E31" s="14">
        <v>1</v>
      </c>
      <c r="F31" s="16" t="s">
        <v>133</v>
      </c>
      <c r="G31" s="10" t="s">
        <v>129</v>
      </c>
      <c r="H31" s="17" t="s">
        <v>134</v>
      </c>
      <c r="I31" s="24">
        <f>E31</f>
        <v>1</v>
      </c>
      <c r="J31" s="24">
        <f>E31</f>
        <v>1</v>
      </c>
      <c r="K31" s="24">
        <f t="shared" si="0"/>
        <v>1</v>
      </c>
      <c r="L31" s="25">
        <f t="shared" si="2"/>
        <v>1</v>
      </c>
    </row>
    <row r="32" spans="1:14" ht="52.15" customHeight="1">
      <c r="A32" s="35"/>
      <c r="B32" s="9" t="s">
        <v>135</v>
      </c>
      <c r="C32" s="9" t="s">
        <v>136</v>
      </c>
      <c r="D32" s="10" t="s">
        <v>137</v>
      </c>
      <c r="E32" s="11">
        <v>8</v>
      </c>
      <c r="F32" s="20" t="s">
        <v>138</v>
      </c>
      <c r="G32" s="21">
        <v>0.99</v>
      </c>
      <c r="H32" s="20" t="s">
        <v>139</v>
      </c>
      <c r="I32" s="28">
        <f>E32-1.6</f>
        <v>6.4</v>
      </c>
      <c r="J32" s="28">
        <f>I32</f>
        <v>6.4</v>
      </c>
      <c r="K32" s="24">
        <f t="shared" si="0"/>
        <v>6.4</v>
      </c>
      <c r="L32" s="25">
        <f t="shared" si="2"/>
        <v>0.8</v>
      </c>
    </row>
    <row r="33" spans="1:12" ht="25.5" customHeight="1">
      <c r="A33" s="31" t="s">
        <v>140</v>
      </c>
      <c r="B33" s="31"/>
      <c r="C33" s="31"/>
      <c r="D33" s="31"/>
      <c r="E33" s="8">
        <f>SUM(E4:E32)</f>
        <v>100</v>
      </c>
      <c r="F33" s="8"/>
      <c r="G33" s="8"/>
      <c r="H33" s="8"/>
      <c r="I33" s="22">
        <f>SUM(I4:I32)</f>
        <v>90.4</v>
      </c>
      <c r="J33" s="22">
        <f>SUM(J4:J32)</f>
        <v>95.4</v>
      </c>
      <c r="K33" s="22">
        <f>SUM(K4:K32)</f>
        <v>92.9</v>
      </c>
      <c r="L33" s="23">
        <f t="shared" si="2"/>
        <v>0.92900000000000005</v>
      </c>
    </row>
  </sheetData>
  <mergeCells count="20">
    <mergeCell ref="B30:B31"/>
    <mergeCell ref="C4:C6"/>
    <mergeCell ref="C7:C9"/>
    <mergeCell ref="C10:C11"/>
    <mergeCell ref="C17:C18"/>
    <mergeCell ref="C20:C21"/>
    <mergeCell ref="B15:B18"/>
    <mergeCell ref="B19:B21"/>
    <mergeCell ref="B22:B23"/>
    <mergeCell ref="B27:B29"/>
    <mergeCell ref="H27:H29"/>
    <mergeCell ref="A2:L2"/>
    <mergeCell ref="A33:D33"/>
    <mergeCell ref="A4:A14"/>
    <mergeCell ref="A15:A21"/>
    <mergeCell ref="A22:A26"/>
    <mergeCell ref="A27:A32"/>
    <mergeCell ref="B4:B9"/>
    <mergeCell ref="B10:B12"/>
    <mergeCell ref="B13:B14"/>
  </mergeCells>
  <phoneticPr fontId="6" type="noConversion"/>
  <printOptions horizontalCentered="1"/>
  <pageMargins left="0.39370078740157499" right="0.39370078740157499" top="0.35433070866141703" bottom="0.35433070866141703" header="0.31496062992126" footer="0.118110236220472"/>
  <pageSetup paperSize="9" scale="57" fitToHeight="3"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项目支出指标体系（参考）</vt:lpstr>
      <vt:lpstr>'项目支出指标体系（参考）'!Print_Area</vt:lpstr>
      <vt:lpstr>'项目支出指标体系（参考）'!Print_Titles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2020-09-06T10:00:25Z</cp:lastPrinted>
  <dcterms:created xsi:type="dcterms:W3CDTF">2008-09-11T17:22:00Z</dcterms:created>
  <dcterms:modified xsi:type="dcterms:W3CDTF">2020-09-30T06:14:48Z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