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ocuments\WeChat Files\wxid_3ccct8tvj6f022\FileStorage\File\2020-09\"/>
    </mc:Choice>
  </mc:AlternateContent>
  <bookViews>
    <workbookView xWindow="0" yWindow="0" windowWidth="23040" windowHeight="9420" firstSheet="7" activeTab="8"/>
  </bookViews>
  <sheets>
    <sheet name="2019年度公益金资助项目综合绩效评价体系" sheetId="6" r:id="rId1"/>
    <sheet name="16、80岁老年人体检补助绩效评价体系" sheetId="1" r:id="rId2"/>
    <sheet name="25、三院-社会福利院设备物资购置资金绩效评价指标体系" sheetId="5" r:id="rId3"/>
    <sheet name="26、社会福利院代养服务费" sheetId="8" r:id="rId4"/>
    <sheet name="28、三院-儿童福利院改扩建设备购置费绩效评价体系" sheetId="2" r:id="rId5"/>
    <sheet name="29、寄养儿童家庭补助" sheetId="7" r:id="rId6"/>
    <sheet name="30、儿童福利院胶州工疗康复中心转运经费" sheetId="9" r:id="rId7"/>
    <sheet name="31、儿童福利院购买专业化服务绩效评价指标体系" sheetId="3" r:id="rId8"/>
    <sheet name="35、困难居民临时救助专项资金" sheetId="10" r:id="rId9"/>
  </sheets>
  <calcPr calcId="152511"/>
</workbook>
</file>

<file path=xl/calcChain.xml><?xml version="1.0" encoding="utf-8"?>
<calcChain xmlns="http://schemas.openxmlformats.org/spreadsheetml/2006/main">
  <c r="J55" i="10" l="1"/>
  <c r="F55" i="10"/>
  <c r="L39" i="10"/>
  <c r="L26" i="10"/>
  <c r="J49" i="3"/>
  <c r="F49" i="3"/>
  <c r="D49" i="3"/>
  <c r="J55" i="9"/>
  <c r="F55" i="9"/>
  <c r="L39" i="9"/>
  <c r="L26" i="9"/>
  <c r="J55" i="7"/>
  <c r="F55" i="7"/>
  <c r="L39" i="7"/>
  <c r="L26" i="7"/>
  <c r="J62" i="2"/>
  <c r="F62" i="2"/>
  <c r="D62" i="2"/>
  <c r="J54" i="8"/>
  <c r="F54" i="8"/>
  <c r="N42" i="8"/>
  <c r="N41" i="8"/>
  <c r="P40" i="8"/>
  <c r="N40" i="8"/>
  <c r="N39" i="8"/>
  <c r="L26" i="8"/>
  <c r="J57" i="5"/>
  <c r="F57" i="5"/>
  <c r="D57" i="5"/>
  <c r="L26" i="5"/>
  <c r="J48" i="1"/>
  <c r="K48" i="1" s="1"/>
  <c r="F48" i="1"/>
  <c r="D48" i="1"/>
  <c r="J49" i="6"/>
  <c r="F49" i="6"/>
  <c r="Q48" i="6"/>
  <c r="P48" i="6"/>
  <c r="O48" i="6"/>
  <c r="N48" i="6"/>
  <c r="M48" i="6"/>
  <c r="L48" i="6"/>
  <c r="Q47" i="6"/>
  <c r="P47" i="6"/>
  <c r="O47" i="6"/>
  <c r="N47" i="6"/>
  <c r="M47" i="6"/>
  <c r="L47" i="6"/>
  <c r="K47" i="6"/>
  <c r="Q46" i="6"/>
  <c r="P46" i="6"/>
  <c r="O46" i="6"/>
  <c r="N46" i="6"/>
  <c r="M46" i="6"/>
  <c r="L46" i="6"/>
  <c r="Q45" i="6"/>
  <c r="P45" i="6"/>
  <c r="M45" i="6"/>
  <c r="K45" i="6"/>
  <c r="Q44" i="6"/>
  <c r="O44" i="6"/>
  <c r="N44" i="6"/>
  <c r="L44" i="6"/>
  <c r="K44" i="6"/>
  <c r="Q43" i="6"/>
  <c r="P43" i="6"/>
  <c r="M43" i="6"/>
  <c r="K43" i="6"/>
  <c r="Q42" i="6"/>
  <c r="P42" i="6"/>
  <c r="O42" i="6"/>
  <c r="N42" i="6"/>
  <c r="M42" i="6"/>
  <c r="L42" i="6"/>
  <c r="K42" i="6"/>
  <c r="Q41" i="6"/>
  <c r="P41" i="6"/>
  <c r="O41" i="6"/>
  <c r="N41" i="6"/>
  <c r="L41" i="6"/>
  <c r="Q40" i="6"/>
  <c r="P40" i="6"/>
  <c r="O40" i="6"/>
  <c r="N40" i="6"/>
  <c r="L40" i="6"/>
  <c r="Q39" i="6"/>
  <c r="P39" i="6"/>
  <c r="O39" i="6"/>
  <c r="N39" i="6"/>
  <c r="Q38" i="6"/>
  <c r="P38" i="6"/>
  <c r="O38" i="6"/>
  <c r="N38" i="6"/>
  <c r="M38" i="6"/>
  <c r="L38" i="6"/>
  <c r="K38" i="6"/>
  <c r="Q37" i="6"/>
  <c r="P37" i="6"/>
  <c r="O37" i="6"/>
  <c r="N37" i="6"/>
  <c r="M37" i="6"/>
  <c r="L37" i="6"/>
  <c r="K37" i="6"/>
  <c r="Q36" i="6"/>
  <c r="P36" i="6"/>
  <c r="O36" i="6"/>
  <c r="N36" i="6"/>
  <c r="M36" i="6"/>
  <c r="L36" i="6"/>
  <c r="K36" i="6"/>
  <c r="Q35" i="6"/>
  <c r="P35" i="6"/>
  <c r="O35" i="6"/>
  <c r="N35" i="6"/>
  <c r="M35" i="6"/>
  <c r="L35" i="6"/>
  <c r="K35" i="6"/>
  <c r="Q34" i="6"/>
  <c r="P34" i="6"/>
  <c r="O34" i="6"/>
  <c r="N34" i="6"/>
  <c r="M34" i="6"/>
  <c r="L34" i="6"/>
  <c r="K34" i="6"/>
  <c r="Q33" i="6"/>
  <c r="P33" i="6"/>
  <c r="O33" i="6"/>
  <c r="N33" i="6"/>
  <c r="M33" i="6"/>
  <c r="L33" i="6"/>
  <c r="K33" i="6"/>
  <c r="Q32" i="6"/>
  <c r="P32" i="6"/>
  <c r="O32" i="6"/>
  <c r="N32" i="6"/>
  <c r="M32" i="6"/>
  <c r="L32" i="6"/>
  <c r="K32" i="6"/>
  <c r="Q31" i="6"/>
  <c r="P31" i="6"/>
  <c r="O31" i="6"/>
  <c r="N31" i="6"/>
  <c r="M31" i="6"/>
  <c r="L31" i="6"/>
  <c r="K31" i="6"/>
  <c r="Q30" i="6"/>
  <c r="P30" i="6"/>
  <c r="O30" i="6"/>
  <c r="N30" i="6"/>
  <c r="M30" i="6"/>
  <c r="L30" i="6"/>
  <c r="K30" i="6"/>
  <c r="Q29" i="6"/>
  <c r="P29" i="6"/>
  <c r="O29" i="6"/>
  <c r="N29" i="6"/>
  <c r="M29" i="6"/>
  <c r="L29" i="6"/>
  <c r="K29" i="6"/>
  <c r="Q28" i="6"/>
  <c r="P28" i="6"/>
  <c r="O28" i="6"/>
  <c r="N28" i="6"/>
  <c r="M28" i="6"/>
  <c r="L28" i="6"/>
  <c r="K28" i="6"/>
  <c r="Q27" i="6"/>
  <c r="P27" i="6"/>
  <c r="O27" i="6"/>
  <c r="N27" i="6"/>
  <c r="M27" i="6"/>
  <c r="L27" i="6"/>
  <c r="K27" i="6"/>
  <c r="Q26" i="6"/>
  <c r="P26" i="6"/>
  <c r="O26" i="6"/>
  <c r="N26" i="6"/>
  <c r="M26" i="6"/>
  <c r="K26" i="6"/>
  <c r="Q25" i="6"/>
  <c r="P25" i="6"/>
  <c r="O25" i="6"/>
  <c r="N25" i="6"/>
  <c r="M25" i="6"/>
  <c r="L25" i="6"/>
  <c r="K25" i="6"/>
  <c r="Q24" i="6"/>
  <c r="P24" i="6"/>
  <c r="O24" i="6"/>
  <c r="N24" i="6"/>
  <c r="M24" i="6"/>
  <c r="L24" i="6"/>
  <c r="K24" i="6"/>
  <c r="Q23" i="6"/>
  <c r="P23" i="6"/>
  <c r="O23" i="6"/>
  <c r="N23" i="6"/>
  <c r="M23" i="6"/>
  <c r="L23" i="6"/>
  <c r="K23" i="6"/>
  <c r="Q22" i="6"/>
  <c r="P22" i="6"/>
  <c r="O22" i="6"/>
  <c r="N22" i="6"/>
  <c r="M22" i="6"/>
  <c r="L22" i="6"/>
  <c r="K22" i="6"/>
  <c r="Q21" i="6"/>
  <c r="P21" i="6"/>
  <c r="O21" i="6"/>
  <c r="N21" i="6"/>
  <c r="M21" i="6"/>
  <c r="L21" i="6"/>
  <c r="K21" i="6"/>
  <c r="Q20" i="6"/>
  <c r="P20" i="6"/>
  <c r="O20" i="6"/>
  <c r="N20" i="6"/>
  <c r="M20" i="6"/>
  <c r="L20" i="6"/>
  <c r="K20" i="6"/>
  <c r="Q19" i="6"/>
  <c r="P19" i="6"/>
  <c r="O19" i="6"/>
  <c r="N19" i="6"/>
  <c r="M19" i="6"/>
  <c r="L19" i="6"/>
  <c r="K19" i="6"/>
  <c r="Q18" i="6"/>
  <c r="P18" i="6"/>
  <c r="O18" i="6"/>
  <c r="N18" i="6"/>
  <c r="M18" i="6"/>
  <c r="L18" i="6"/>
  <c r="K18" i="6"/>
  <c r="Q17" i="6"/>
  <c r="P17" i="6"/>
  <c r="O17" i="6"/>
  <c r="N17" i="6"/>
  <c r="M17" i="6"/>
  <c r="L17" i="6"/>
  <c r="K17" i="6"/>
  <c r="Q16" i="6"/>
  <c r="P16" i="6"/>
  <c r="O16" i="6"/>
  <c r="N16" i="6"/>
  <c r="M16" i="6"/>
  <c r="L16" i="6"/>
  <c r="K16" i="6"/>
  <c r="Q15" i="6"/>
  <c r="P15" i="6"/>
  <c r="O15" i="6"/>
  <c r="N15" i="6"/>
  <c r="M15" i="6"/>
  <c r="L15" i="6"/>
  <c r="K15" i="6"/>
  <c r="Q14" i="6"/>
  <c r="P14" i="6"/>
  <c r="O14" i="6"/>
  <c r="N14" i="6"/>
  <c r="M14" i="6"/>
  <c r="L14" i="6"/>
  <c r="K14" i="6"/>
  <c r="Q13" i="6"/>
  <c r="P13" i="6"/>
  <c r="O13" i="6"/>
  <c r="N13" i="6"/>
  <c r="M13" i="6"/>
  <c r="L13" i="6"/>
  <c r="K13" i="6"/>
  <c r="Q12" i="6"/>
  <c r="P12" i="6"/>
  <c r="O12" i="6"/>
  <c r="N12" i="6"/>
  <c r="M12" i="6"/>
  <c r="L12" i="6"/>
  <c r="K12" i="6"/>
  <c r="Q11" i="6"/>
  <c r="P11" i="6"/>
  <c r="O11" i="6"/>
  <c r="N11" i="6"/>
  <c r="M11" i="6"/>
  <c r="L11" i="6"/>
  <c r="K11" i="6"/>
  <c r="Q10" i="6"/>
  <c r="P10" i="6"/>
  <c r="O10" i="6"/>
  <c r="N10" i="6"/>
  <c r="M10" i="6"/>
  <c r="L10" i="6"/>
  <c r="K10" i="6"/>
  <c r="Q9" i="6"/>
  <c r="P9" i="6"/>
  <c r="O9" i="6"/>
  <c r="N9" i="6"/>
  <c r="M9" i="6"/>
  <c r="L9" i="6"/>
  <c r="K9" i="6"/>
  <c r="Q8" i="6"/>
  <c r="P8" i="6"/>
  <c r="O8" i="6"/>
  <c r="N8" i="6"/>
  <c r="M8" i="6"/>
  <c r="L8" i="6"/>
  <c r="K8" i="6"/>
  <c r="Q7" i="6"/>
  <c r="P7" i="6"/>
  <c r="O7" i="6"/>
  <c r="N7" i="6"/>
  <c r="M7" i="6"/>
  <c r="L7" i="6"/>
  <c r="K7" i="6"/>
  <c r="Q6" i="6"/>
  <c r="P6" i="6"/>
  <c r="O6" i="6"/>
  <c r="N6" i="6"/>
  <c r="M6" i="6"/>
  <c r="L6" i="6"/>
  <c r="K6" i="6"/>
  <c r="Q5" i="6"/>
  <c r="P5" i="6"/>
  <c r="O5" i="6"/>
  <c r="N5" i="6"/>
  <c r="M5" i="6"/>
  <c r="L5" i="6"/>
  <c r="K5" i="6"/>
  <c r="Q4" i="6"/>
  <c r="Q49" i="6" s="1"/>
  <c r="P4" i="6"/>
  <c r="P49" i="6" s="1"/>
  <c r="O4" i="6"/>
  <c r="O49" i="6" s="1"/>
  <c r="N4" i="6"/>
  <c r="N49" i="6" s="1"/>
  <c r="M4" i="6"/>
  <c r="M49" i="6" s="1"/>
  <c r="L4" i="6"/>
  <c r="L49" i="6" s="1"/>
  <c r="K4" i="6"/>
  <c r="K49" i="6" s="1"/>
  <c r="R2" i="6"/>
  <c r="R1" i="6" s="1"/>
  <c r="K1" i="6" l="1"/>
  <c r="O1" i="6"/>
  <c r="L1" i="6"/>
  <c r="P1" i="6"/>
  <c r="M1" i="6"/>
  <c r="Q1" i="6"/>
  <c r="J1" i="6"/>
  <c r="N1" i="6"/>
  <c r="R47" i="6" l="1"/>
  <c r="R46" i="6"/>
  <c r="R44" i="6"/>
  <c r="R38" i="6"/>
  <c r="R37" i="6"/>
  <c r="R36" i="6"/>
  <c r="R35" i="6"/>
  <c r="R34" i="6"/>
  <c r="R33" i="6"/>
  <c r="R32" i="6"/>
  <c r="R31" i="6"/>
  <c r="R30" i="6"/>
  <c r="R29" i="6"/>
  <c r="R28" i="6"/>
  <c r="R27" i="6"/>
  <c r="R26" i="6"/>
  <c r="R42" i="6"/>
  <c r="R41" i="6"/>
  <c r="R24" i="6"/>
  <c r="R20" i="6"/>
  <c r="R19" i="6"/>
  <c r="R17" i="6"/>
  <c r="R16" i="6"/>
  <c r="R12" i="6"/>
  <c r="R8" i="6"/>
  <c r="R5" i="6"/>
  <c r="R4" i="6"/>
  <c r="R48" i="6"/>
  <c r="R40" i="6"/>
  <c r="R39" i="6"/>
  <c r="R25" i="6"/>
  <c r="R22" i="6"/>
  <c r="R21" i="6"/>
  <c r="R15" i="6"/>
  <c r="R14" i="6"/>
  <c r="R10" i="6"/>
  <c r="R6" i="6"/>
  <c r="R43" i="6"/>
  <c r="R45" i="6"/>
  <c r="R23" i="6"/>
  <c r="R18" i="6"/>
  <c r="R13" i="6"/>
  <c r="R11" i="6"/>
  <c r="R9" i="6"/>
  <c r="R7" i="6"/>
  <c r="R49" i="6" l="1"/>
  <c r="S49" i="6" s="1"/>
</calcChain>
</file>

<file path=xl/sharedStrings.xml><?xml version="1.0" encoding="utf-8"?>
<sst xmlns="http://schemas.openxmlformats.org/spreadsheetml/2006/main" count="1444" uniqueCount="290">
  <si>
    <t>项目支出指标体系（公益金资助项目综合评价）</t>
  </si>
  <si>
    <t>一级
指标</t>
  </si>
  <si>
    <t>二级指标</t>
  </si>
  <si>
    <t>三级指标</t>
  </si>
  <si>
    <t>权重</t>
  </si>
  <si>
    <t>四级指标</t>
  </si>
  <si>
    <t>有效分</t>
  </si>
  <si>
    <t>指标解释</t>
  </si>
  <si>
    <t>标杆值</t>
  </si>
  <si>
    <t>评分标准</t>
  </si>
  <si>
    <t>16得分</t>
  </si>
  <si>
    <t>25得分</t>
  </si>
  <si>
    <t>26得分</t>
  </si>
  <si>
    <t>28得分</t>
  </si>
  <si>
    <t>29得分</t>
  </si>
  <si>
    <t>30得分</t>
  </si>
  <si>
    <t>31得分</t>
  </si>
  <si>
    <t>35得分</t>
  </si>
  <si>
    <t>综合得分</t>
  </si>
  <si>
    <t>得分率</t>
  </si>
  <si>
    <t>决策
（20分）</t>
  </si>
  <si>
    <t>项目立项（6分）</t>
  </si>
  <si>
    <t>立项依据
充分性</t>
  </si>
  <si>
    <t>立项合法性</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</si>
  <si>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</si>
  <si>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</si>
  <si>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</si>
  <si>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行业规范性</t>
  </si>
  <si>
    <t>部门职责范围</t>
  </si>
  <si>
    <t>公共财政范围及划分原则</t>
  </si>
  <si>
    <t>同类项目唯一性</t>
  </si>
  <si>
    <t>立项程序
规范性</t>
  </si>
  <si>
    <t>项目设立规范性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</si>
  <si>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</si>
  <si>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</si>
  <si>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</si>
  <si>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立项材料齐全性</t>
  </si>
  <si>
    <t>立项合规性</t>
  </si>
  <si>
    <t>绩效目标（6分）</t>
  </si>
  <si>
    <t>绩效目标
合理性</t>
  </si>
  <si>
    <t>确立绩效目标</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</si>
  <si>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</si>
  <si>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</si>
  <si>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</si>
  <si>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绩效目标相关性</t>
  </si>
  <si>
    <t>符合业绩水平</t>
  </si>
  <si>
    <t>投资额匹配性</t>
  </si>
  <si>
    <t>绩效指标
明确性</t>
  </si>
  <si>
    <t>细化绩效目标</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</si>
  <si>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</si>
  <si>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</si>
  <si>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</si>
  <si>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指标值清晰性</t>
  </si>
  <si>
    <t>指标值匹配性</t>
  </si>
  <si>
    <t>资金投入（8分）</t>
  </si>
  <si>
    <t>预算编制
科学性</t>
  </si>
  <si>
    <t>论证预算编制</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</si>
  <si>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</si>
  <si>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</si>
  <si>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</si>
  <si>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预算内容匹配性</t>
  </si>
  <si>
    <t>预算合规性</t>
  </si>
  <si>
    <t>预算投资匹配性</t>
  </si>
  <si>
    <t>资金分配
合理性</t>
  </si>
  <si>
    <t>资金分配合规性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</si>
  <si>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</si>
  <si>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</si>
  <si>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资金匹配性</t>
  </si>
  <si>
    <t>过程
（20分）</t>
  </si>
  <si>
    <t>资金管理（8分）</t>
  </si>
  <si>
    <t>资金到位率</t>
  </si>
  <si>
    <t>实际到位资金与预算资金的比率，用以反映和考核2019年度资金落实情况对项目实施的总体保障程度。资金到位率=（实际到位资金/预算资金）*100%。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</si>
  <si>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</si>
  <si>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</si>
  <si>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</si>
  <si>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</si>
  <si>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</si>
  <si>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符合制度规定</t>
  </si>
  <si>
    <t>项目资金使用是否符合相关的财务管理制度规定，用以反映和考核项目资金的规范运行情况。</t>
  </si>
  <si>
    <t>合规</t>
  </si>
  <si>
    <r>
      <rPr>
        <sz val="11"/>
        <color theme="1"/>
        <rFont val="Segoe UI Symbol"/>
        <family val="2"/>
      </rPr>
      <t>①</t>
    </r>
    <r>
      <rPr>
        <sz val="11"/>
        <color theme="1"/>
        <rFont val="仿宋_GB2312"/>
        <charset val="134"/>
      </rPr>
      <t xml:space="preserve">符合国家财经法规和财务管理制度以及有关专项资金管理办法的规定；
</t>
    </r>
    <r>
      <rPr>
        <sz val="11"/>
        <color theme="1"/>
        <rFont val="Segoe UI Symbol"/>
        <family val="2"/>
      </rPr>
      <t>②</t>
    </r>
    <r>
      <rPr>
        <sz val="11"/>
        <color theme="1"/>
        <rFont val="仿宋_GB2312"/>
        <charset val="134"/>
      </rPr>
      <t xml:space="preserve">资金的拨付有完整的审批程序和手续；
</t>
    </r>
    <r>
      <rPr>
        <sz val="11"/>
        <color theme="1"/>
        <rFont val="Segoe UI Symbol"/>
        <family val="2"/>
      </rPr>
      <t>③</t>
    </r>
    <r>
      <rPr>
        <sz val="11"/>
        <color theme="1"/>
        <rFont val="仿宋_GB2312"/>
        <charset val="134"/>
      </rPr>
      <t xml:space="preserve">符合项目预算批复或合同规定的用途；
</t>
    </r>
    <r>
      <rPr>
        <sz val="11"/>
        <color theme="1"/>
        <rFont val="Segoe UI Symbol"/>
        <family val="2"/>
      </rPr>
      <t>④</t>
    </r>
    <r>
      <rPr>
        <sz val="11"/>
        <color theme="1"/>
        <rFont val="仿宋_GB2312"/>
        <charset val="134"/>
      </rPr>
      <t>不存在截留、挤占、挪用、虚列支出等情况。
4项全部符合视为使用合规，得满分；存在</t>
    </r>
    <r>
      <rPr>
        <sz val="11"/>
        <color theme="1"/>
        <rFont val="Segoe UI Symbol"/>
        <family val="2"/>
      </rPr>
      <t>①</t>
    </r>
    <r>
      <rPr>
        <sz val="11"/>
        <color theme="1"/>
        <rFont val="仿宋_GB2312"/>
        <charset val="134"/>
      </rPr>
      <t>或</t>
    </r>
    <r>
      <rPr>
        <sz val="11"/>
        <color theme="1"/>
        <rFont val="Segoe UI Symbol"/>
        <family val="2"/>
      </rPr>
      <t>③</t>
    </r>
    <r>
      <rPr>
        <sz val="11"/>
        <color theme="1"/>
        <rFont val="仿宋_GB2312"/>
        <charset val="134"/>
      </rPr>
      <t>或</t>
    </r>
    <r>
      <rPr>
        <sz val="11"/>
        <color theme="1"/>
        <rFont val="Segoe UI Symbol"/>
        <family val="2"/>
      </rPr>
      <t>④</t>
    </r>
    <r>
      <rPr>
        <sz val="11"/>
        <color theme="1"/>
        <rFont val="仿宋_GB2312"/>
        <charset val="134"/>
      </rPr>
      <t>不满足时属于严重违规事项，本项指标不得分；在</t>
    </r>
    <r>
      <rPr>
        <sz val="11"/>
        <color theme="1"/>
        <rFont val="Segoe UI Symbol"/>
        <family val="2"/>
      </rPr>
      <t>①③④</t>
    </r>
    <r>
      <rPr>
        <sz val="11"/>
        <color theme="1"/>
        <rFont val="仿宋_GB2312"/>
        <charset val="134"/>
      </rPr>
      <t>同时符合，</t>
    </r>
    <r>
      <rPr>
        <sz val="11"/>
        <color theme="1"/>
        <rFont val="Segoe UI Symbol"/>
        <family val="2"/>
      </rPr>
      <t>②</t>
    </r>
    <r>
      <rPr>
        <sz val="11"/>
        <color theme="1"/>
        <rFont val="仿宋_GB2312"/>
        <charset val="134"/>
      </rPr>
      <t>不符合时，本项指标得75%权重分；</t>
    </r>
  </si>
  <si>
    <t>审批程序完善</t>
  </si>
  <si>
    <t>用途合规</t>
  </si>
  <si>
    <t>不存在截留、挤占、挪用和虚列支出</t>
  </si>
  <si>
    <t>组织实施（12分） </t>
  </si>
  <si>
    <t xml:space="preserve"> 管理制度
健全性</t>
  </si>
  <si>
    <t>财务管理制度健全性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</si>
  <si>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</si>
  <si>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</si>
  <si>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t>①制定或具有相应的财务管理制度；
②制定或具有相应的业务管理制度；
③财务管理制度合法、合规、完整；
④业务管理制度合法、合规、完整。
4项各占1/4权重分，每有一项不满足，则扣除相应权重分。（需根据实际情况细化制度和修改权重比）</t>
  </si>
  <si>
    <t>业务管理制度健全性</t>
  </si>
  <si>
    <t>财务管理制度规范性</t>
  </si>
  <si>
    <t>业务管理制度规范性</t>
  </si>
  <si>
    <t>制度执行
有效性</t>
  </si>
  <si>
    <t>制度实施合法性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</si>
  <si>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</si>
  <si>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</si>
  <si>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4项各占1/4权重分，每有一项不满足，则扣除相应权重分。（需根据实际情况细化制度和修改权重比）</t>
  </si>
  <si>
    <t>项目调整手续完备性</t>
  </si>
  <si>
    <t>项目资料完整性</t>
  </si>
  <si>
    <t>项目实施完备性</t>
  </si>
  <si>
    <t>产出
(25分)</t>
  </si>
  <si>
    <t>产出数量（10分）</t>
  </si>
  <si>
    <t>实际完成率</t>
  </si>
  <si>
    <t>公益金资助综合项</t>
  </si>
  <si>
    <r>
      <rPr>
        <sz val="11"/>
        <rFont val="仿宋_GB2312"/>
        <charset val="134"/>
      </rPr>
      <t>项目实施的实际产出数与计划产出数的比率，用以反映和考核项目产出数量目标的实现程度。实际完成率=（实际产出数/计划产出数）</t>
    </r>
    <r>
      <rPr>
        <sz val="11"/>
        <rFont val="Calibri"/>
        <family val="2"/>
      </rPr>
      <t>×100%</t>
    </r>
    <r>
      <rPr>
        <sz val="11"/>
        <rFont val="仿宋_GB2312"/>
        <charset val="134"/>
      </rPr>
      <t>。
实际产出数：一定时期（本年度或项目期）内项目实际产出的产品或提供的服务数量。
计划产出数：项目绩效目标确定的在一定时期（本年度或项目期）内计划产出的产品或提供的服务数量。</t>
    </r>
  </si>
  <si>
    <r>
      <rPr>
        <sz val="11"/>
        <rFont val="仿宋_GB2312"/>
        <charset val="134"/>
      </rPr>
      <t>1、实际完成率达100%，则得满分，每低于1%，扣除5%权重分，扣完为止。
2、</t>
    </r>
    <r>
      <rPr>
        <sz val="11"/>
        <rFont val="Calibri"/>
        <family val="2"/>
      </rPr>
      <t>Σ</t>
    </r>
    <r>
      <rPr>
        <sz val="11"/>
        <rFont val="仿宋_GB2312"/>
        <charset val="134"/>
      </rPr>
      <t>（分项完成率*权重）</t>
    </r>
  </si>
  <si>
    <t>产出质量（5分）</t>
  </si>
  <si>
    <t>产出质量</t>
  </si>
  <si>
    <t>项目验收合格率</t>
  </si>
  <si>
    <t>项目完工验收，反应和考核项目验收方式的合理性、验收机构的权威性和验收结果的公正性。</t>
  </si>
  <si>
    <t>验收合格率达100%，则得满分，每低于1%，扣除5%权重分，扣完为止。</t>
  </si>
  <si>
    <t>产出时效
（5分）</t>
  </si>
  <si>
    <t>完成及时率</t>
  </si>
  <si>
    <r>
      <rPr>
        <sz val="11"/>
        <color theme="1"/>
        <rFont val="宋体"/>
        <family val="3"/>
        <charset val="134"/>
      </rPr>
      <t>完成及时率=[(计划完成时间-实际完成时间）/计划完成时间]</t>
    </r>
    <r>
      <rPr>
        <sz val="6"/>
        <color theme="1"/>
        <rFont val="Segoe UI Symbol"/>
        <family val="2"/>
      </rPr>
      <t>✖</t>
    </r>
    <r>
      <rPr>
        <sz val="11"/>
        <color theme="1"/>
        <rFont val="宋体"/>
        <family val="3"/>
        <charset val="134"/>
      </rPr>
      <t>100%    实际完成时间：项目实施单位完成该项目实际所耗用的时间。    计划完成时间：按照项目实施计划或相关规定完成该项目所需的时间。</t>
    </r>
  </si>
  <si>
    <t>完成及时率达100%，则得满分，每低于1%，扣除5%权重分，扣完为止。</t>
  </si>
  <si>
    <t>产出成本
（5分）</t>
  </si>
  <si>
    <t>成本节约率</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</si>
  <si>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</si>
  <si>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</si>
  <si>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</si>
  <si>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</si>
  <si>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</si>
  <si>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经济效益</t>
  </si>
  <si>
    <t>不适用</t>
  </si>
  <si>
    <t>指项目对国民经济和区域经济发展所带来的直接或简介效益等。</t>
  </si>
  <si>
    <t>符合</t>
  </si>
  <si>
    <t>经济效益、社会效益、生态效益指标应根据项目实际情况有选择地设置和细化四级指标和权重，应为定量指标。效益指标应根据部门三定方案工作职能、行业“十三五”规划工作目标、“十五个攻势"工作目标、政府重点工作任务、政府综合考核任务、项目绩效目标等确定。</t>
  </si>
  <si>
    <t>社会效益指标</t>
  </si>
  <si>
    <t>目标完成率</t>
  </si>
  <si>
    <t>项目实施是否符合社会效益。</t>
  </si>
  <si>
    <t>环境效益指标</t>
  </si>
  <si>
    <t>项目实施是否对环境产生积极或消极影响</t>
  </si>
  <si>
    <t>可持续
影响
（2分）</t>
  </si>
  <si>
    <t>政策
可持续性</t>
  </si>
  <si>
    <t>政策可持续性</t>
  </si>
  <si>
    <t>考察项目后续运行及成效发挥的可持续影响情况。</t>
  </si>
  <si>
    <t>可持续</t>
  </si>
  <si>
    <t>项目政策能够使项目后续运行及成效发挥得到可持续发展得满分，未得到可持续发展则可根据专家判断可得75%、50%、25%、0的权重分。</t>
  </si>
  <si>
    <t>项目发展机制可持续性</t>
  </si>
  <si>
    <t>考察项目运转是否形成了可持续发展的机制。</t>
  </si>
  <si>
    <t>项目运转形成了可持续发展的机制则得满分，未形成则可根据专家判断可得75%、50%、25%、0的权重分。</t>
  </si>
  <si>
    <t>满意度
（8分）</t>
  </si>
  <si>
    <t>服务对象满意度指标</t>
  </si>
  <si>
    <t>公益项目受益人满意度</t>
  </si>
  <si>
    <t>考察社会公众或服务对象对项目实施效果的满意程度。社会公众或服务对象是指因该项目实施而受到影响的部门（单位）、群体或个人。一般采取社会调查的方式。</t>
  </si>
  <si>
    <r>
      <rPr>
        <sz val="11"/>
        <color theme="1"/>
        <rFont val="宋体"/>
        <family val="3"/>
        <charset val="134"/>
      </rPr>
      <t>b</t>
    </r>
    <r>
      <rPr>
        <sz val="11"/>
        <color theme="1"/>
        <rFont val="仿宋_GB2312"/>
        <charset val="134"/>
      </rPr>
      <t>%</t>
    </r>
  </si>
  <si>
    <r>
      <rPr>
        <sz val="11"/>
        <color theme="1"/>
        <rFont val="仿宋_GB2312"/>
        <charset val="134"/>
      </rPr>
      <t>服务对象满意度达</t>
    </r>
    <r>
      <rPr>
        <sz val="11"/>
        <color theme="1"/>
        <rFont val="宋体"/>
        <family val="3"/>
        <charset val="134"/>
      </rPr>
      <t>b</t>
    </r>
    <r>
      <rPr>
        <sz val="11"/>
        <color theme="1"/>
        <rFont val="仿宋_GB2312"/>
        <charset val="134"/>
      </rPr>
      <t>%，则得满分，每降低1%，扣除5%权重分。（b根据历史数据、绩效目标、考核目标等确定，通常不低于80%，若低于则需作出说明；若项目存在潜在受益服务对象，应同时对其进行满意度打分。）</t>
    </r>
  </si>
  <si>
    <t>合计</t>
  </si>
  <si>
    <t>项目支出指标体系（80岁老年人体检补助）</t>
  </si>
  <si>
    <t>得分</t>
  </si>
  <si>
    <r>
      <rPr>
        <sz val="11"/>
        <color theme="1"/>
        <rFont val="仿宋_GB2312"/>
        <charset val="134"/>
      </rPr>
      <t>组织实施（12分）</t>
    </r>
    <r>
      <rPr>
        <sz val="11"/>
        <color theme="1"/>
        <rFont val="仿宋_GB2312"/>
        <charset val="134"/>
      </rPr>
      <t> </t>
    </r>
  </si>
  <si>
    <t>80岁老年人体检补助人数</t>
  </si>
  <si>
    <r>
      <rPr>
        <sz val="11"/>
        <color theme="1"/>
        <rFont val="仿宋_GB2312"/>
        <charset val="134"/>
      </rPr>
      <t>项目实施的实际产出数与计划产出数的比率，用以反映和考核项目产出数量目标的实现程度。实际完成率=（实际产出数/计划产出数）</t>
    </r>
    <r>
      <rPr>
        <sz val="11"/>
        <color theme="1"/>
        <rFont val="Calibri"/>
        <family val="2"/>
      </rPr>
      <t>×100%</t>
    </r>
    <r>
      <rPr>
        <sz val="11"/>
        <color theme="1"/>
        <rFont val="仿宋_GB2312"/>
        <charset val="134"/>
      </rPr>
      <t>。
实际产出数：一定时期（本年度或项目期）内项目实际产出的产品或提供的服务数量。
计划产出数：项目绩效目标确定的在一定时期（本年度或项目期）内计划产出的产品或提供的服务数量。</t>
    </r>
  </si>
  <si>
    <r>
      <rPr>
        <sz val="11"/>
        <color theme="1"/>
        <rFont val="仿宋_GB2312"/>
        <charset val="134"/>
      </rPr>
      <t>1、实际完成率达100%，则得满分，每低于1%，扣除5%权重分，扣完为止。
2、</t>
    </r>
    <r>
      <rPr>
        <sz val="11"/>
        <color theme="1"/>
        <rFont val="Calibri"/>
        <family val="2"/>
      </rPr>
      <t>Σ</t>
    </r>
    <r>
      <rPr>
        <sz val="11"/>
        <color theme="1"/>
        <rFont val="仿宋_GB2312"/>
        <charset val="134"/>
      </rPr>
      <t>（分项完成率*权重）</t>
    </r>
  </si>
  <si>
    <r>
      <rPr>
        <sz val="11"/>
        <color theme="1"/>
        <rFont val="宋体"/>
        <family val="3"/>
        <charset val="134"/>
      </rPr>
      <t>完成及时率=[(计划完成时间-实际完成时间）/计划完成时间]</t>
    </r>
    <r>
      <rPr>
        <b/>
        <sz val="6"/>
        <color theme="1"/>
        <rFont val="Segoe UI Symbol"/>
        <family val="2"/>
      </rPr>
      <t>✖</t>
    </r>
    <r>
      <rPr>
        <sz val="11"/>
        <color theme="1"/>
        <rFont val="宋体"/>
        <family val="3"/>
        <charset val="134"/>
      </rPr>
      <t>100%    实际完成时间：项目实施单位完成该项目实际所耗用的时间。    计划完成时间：按照项目实施计划或相关规定完成该项目所需的时间。</t>
    </r>
  </si>
  <si>
    <t>服务 对象满意度指标</t>
  </si>
  <si>
    <t>80岁老年人体检满意度</t>
  </si>
  <si>
    <t>服务对象满意度达100%，则得满分，每降低1%，扣除5%权重分。（b根据历史数据、绩效目标、考核目标等确定，通常不低于80%，若低于则需作出说明；若项目存在潜在受益服务对象，应同时对其进行满意度打分。）</t>
  </si>
  <si>
    <t>附件2.1</t>
  </si>
  <si>
    <t>项目支出指标体系（三院-社会福利院设备物资购置资金）</t>
  </si>
  <si>
    <t>已到位</t>
  </si>
  <si>
    <t>①符合国家财经法规以及有关专项资金管理办法的规定；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</si>
  <si>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办公设备及家具</t>
  </si>
  <si>
    <r>
      <rPr>
        <sz val="11"/>
        <color theme="1"/>
        <rFont val="仿宋_GB2312"/>
        <charset val="134"/>
      </rPr>
      <t>项目实施的实际产出数与计划产出数的比率，用以反映和考核项目产出数量目标的实现程度。实际完成率=（实际产出数/计划产出数）</t>
    </r>
    <r>
      <rPr>
        <sz val="11"/>
        <color theme="1"/>
        <rFont val="Calibri"/>
        <family val="2"/>
      </rPr>
      <t>×100%</t>
    </r>
    <r>
      <rPr>
        <sz val="11"/>
        <color theme="1"/>
        <rFont val="仿宋_GB2312"/>
        <charset val="134"/>
      </rPr>
      <t>。
实际产出数：一定时期（本年度或项目期）内项目实际产出的产品或提供的服务数量。
计划产出数：项目绩效目标确定的在一定时期（本年度或项目期）内计划产出的产品或提供的服务数量。</t>
    </r>
  </si>
  <si>
    <r>
      <rPr>
        <sz val="11"/>
        <color theme="1"/>
        <rFont val="仿宋_GB2312"/>
        <charset val="134"/>
      </rPr>
      <t>（1）实际完成金额/目标金额，实际完成率达100%，则得满分，每低于1%，扣除5%权重分，扣完为止。
（2）</t>
    </r>
    <r>
      <rPr>
        <sz val="11"/>
        <color theme="1"/>
        <rFont val="Calibri"/>
        <family val="2"/>
      </rPr>
      <t>Σ</t>
    </r>
    <r>
      <rPr>
        <sz val="11"/>
        <color theme="1"/>
        <rFont val="仿宋_GB2312"/>
        <charset val="134"/>
      </rPr>
      <t>（分项完成率*权重）</t>
    </r>
  </si>
  <si>
    <t>≦45.356万元/年</t>
  </si>
  <si>
    <t>36.2万元</t>
  </si>
  <si>
    <t>医疗设备、检验及康复设备</t>
  </si>
  <si>
    <t>≦728.9942万元/年</t>
  </si>
  <si>
    <t>472.91万元</t>
  </si>
  <si>
    <t>被服类</t>
  </si>
  <si>
    <t>≦21.076万元/年</t>
  </si>
  <si>
    <t>20.77万元</t>
  </si>
  <si>
    <t>窗帘、易耗品及基建类</t>
  </si>
  <si>
    <t>≦153.27万元/年</t>
  </si>
  <si>
    <t>127.10万元</t>
  </si>
  <si>
    <t>其他通用设备</t>
  </si>
  <si>
    <t>≦57.76万元/年</t>
  </si>
  <si>
    <t>57.05万元</t>
  </si>
  <si>
    <t>政府采购项目执行率</t>
  </si>
  <si>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t>
  </si>
  <si>
    <t>≥100%</t>
  </si>
  <si>
    <t>设备购置合格有率</t>
  </si>
  <si>
    <t>项目完成率</t>
  </si>
  <si>
    <t>完成及时率=[(计划完成时间-实际完成时间）/计划完成时间]✖100%    实际完成时间：项目实施单位完成该项目实际所耗用的时间。    计划完成时间：按照项目实施计划或相关规定完成该项目所需的时间。</t>
  </si>
  <si>
    <t>≥90%</t>
  </si>
  <si>
    <t>资金支付审批率</t>
  </si>
  <si>
    <t>有所提升</t>
  </si>
  <si>
    <t>提高社会影响力</t>
  </si>
  <si>
    <t>保障“三无”人员的生活医疗康复权益</t>
  </si>
  <si>
    <t>长效</t>
  </si>
  <si>
    <t>改善社会福利机构服务水平</t>
  </si>
  <si>
    <t>服务对象
满意度</t>
  </si>
  <si>
    <t>三无老人生活保障满意度</t>
  </si>
  <si>
    <t>服务对象满意度达95%，则得满分，每降低1%，扣除5%权重分。（b根据历史数据、绩效目标、考核目标等确定，通常不低于80%，若低于则需作出说明；若项目存在潜在受益服务对象，应同时对其进行满意度打分。）</t>
  </si>
  <si>
    <t>三无人员医疗服务满意度</t>
  </si>
  <si>
    <t>项目支出指标体系（社会福利院代养服务费）</t>
  </si>
  <si>
    <t>见项目说明</t>
  </si>
  <si>
    <t>见申报表</t>
  </si>
  <si>
    <t>预算242万实际支出199万</t>
  </si>
  <si>
    <t>见项目管理办法</t>
  </si>
  <si>
    <t>项目管理办法</t>
  </si>
  <si>
    <t>管理费</t>
  </si>
  <si>
    <t>项目实施的实际产出数与计划产出数的比率，用以反映和考核项目产出数量目标的实现程度。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</si>
  <si>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见自评表</t>
  </si>
  <si>
    <t>设备维护费</t>
  </si>
  <si>
    <t>康复费</t>
  </si>
  <si>
    <t>寄养人数</t>
  </si>
  <si>
    <t>基础设施合格率</t>
  </si>
  <si>
    <t>两地代养人员康复训练率</t>
  </si>
  <si>
    <r>
      <rPr>
        <sz val="11"/>
        <rFont val="宋体"/>
        <family val="3"/>
        <charset val="134"/>
      </rPr>
      <t>完成及时率=[(计划完成时间-实际完成时间）/计划完成时间]</t>
    </r>
    <r>
      <rPr>
        <b/>
        <sz val="6"/>
        <rFont val="Segoe UI Symbol"/>
        <family val="2"/>
      </rPr>
      <t>✖</t>
    </r>
    <r>
      <rPr>
        <sz val="11"/>
        <rFont val="宋体"/>
        <family val="3"/>
        <charset val="134"/>
      </rPr>
      <t>100%    实际完成时间：项目实施单位完成该项目实际所耗用的时间。    计划完成时间：按照项目实施计划或相关规定完成该项目所需的时间。</t>
    </r>
  </si>
  <si>
    <t>1、完成及时率达100%，则得满分，每低于1%，扣除5%权重分，扣完为止。2、Σ（分项完成率*权重）</t>
  </si>
  <si>
    <t>成本节约率（不适用）</t>
  </si>
  <si>
    <t>寄养人员满意度</t>
  </si>
  <si>
    <r>
      <t>服务对象满意度达</t>
    </r>
    <r>
      <rPr>
        <sz val="11"/>
        <rFont val="宋体"/>
        <family val="3"/>
        <charset val="134"/>
      </rPr>
      <t>100</t>
    </r>
    <r>
      <rPr>
        <sz val="11"/>
        <rFont val="仿宋_GB2312"/>
        <charset val="134"/>
      </rPr>
      <t>%，则得满分，每降低1%，扣除5%权重分。（b根据历史数据、绩效目标、考核目标等确定，通常不低于80%，若低于则需作出说明；若项目存在潜在受益服务对象，应同时对其进行满意度打分。）</t>
    </r>
  </si>
  <si>
    <t>项目支出指标体系（三院-儿童福利院改扩建设备购置费）</t>
  </si>
  <si>
    <r>
      <rPr>
        <sz val="11"/>
        <color theme="1"/>
        <rFont val="仿宋_GB2312"/>
        <charset val="134"/>
      </rPr>
      <t>项目预算资金是否按照计划执行，用以反映或考核项目预算执行情况。预算执行率=（实际支出金额/实际到位资金）</t>
    </r>
    <r>
      <rPr>
        <sz val="11"/>
        <color theme="1"/>
        <rFont val="Calibri"/>
        <family val="2"/>
      </rPr>
      <t>×</t>
    </r>
    <r>
      <rPr>
        <sz val="11"/>
        <color theme="1"/>
        <rFont val="仿宋_GB2312"/>
        <charset val="134"/>
      </rPr>
      <t>100%。</t>
    </r>
  </si>
  <si>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</si>
  <si>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color theme="1"/>
        <rFont val="Segoe UI Symbol"/>
        <family val="2"/>
      </rPr>
      <t>①</t>
    </r>
    <r>
      <rPr>
        <sz val="11"/>
        <color theme="1"/>
        <rFont val="仿宋_GB2312"/>
        <charset val="134"/>
      </rPr>
      <t xml:space="preserve">制定或具有相应的财务管理制度；
</t>
    </r>
    <r>
      <rPr>
        <sz val="11"/>
        <color theme="1"/>
        <rFont val="Segoe UI Symbol"/>
        <family val="2"/>
      </rPr>
      <t>②</t>
    </r>
    <r>
      <rPr>
        <sz val="11"/>
        <color theme="1"/>
        <rFont val="仿宋_GB2312"/>
        <charset val="134"/>
      </rPr>
      <t xml:space="preserve">制定或具有相应的业务管理制度；
</t>
    </r>
    <r>
      <rPr>
        <sz val="11"/>
        <color theme="1"/>
        <rFont val="Segoe UI Symbol"/>
        <family val="2"/>
      </rPr>
      <t>③</t>
    </r>
    <r>
      <rPr>
        <sz val="11"/>
        <color theme="1"/>
        <rFont val="仿宋_GB2312"/>
        <charset val="134"/>
      </rPr>
      <t xml:space="preserve">财务管理制度合法、合规、完整；
</t>
    </r>
    <r>
      <rPr>
        <sz val="11"/>
        <color theme="1"/>
        <rFont val="Segoe UI Symbol"/>
        <family val="2"/>
      </rPr>
      <t>④</t>
    </r>
    <r>
      <rPr>
        <sz val="11"/>
        <color theme="1"/>
        <rFont val="仿宋_GB2312"/>
        <charset val="134"/>
      </rPr>
      <t>业务管理制度合法、合规、完整。
4项各占1/4权重分，每有一项不满足，则扣除相应权重分。（需根据实际情况细化制度和修改权重比）</t>
    </r>
  </si>
  <si>
    <t>入住人数(护理设备设施)</t>
  </si>
  <si>
    <t>1、实际完成数量/目标数量，实际完成率达100%，则得满分，每低于1%，扣除5%权重分，扣完为止。
2、Σ（分项完成率*权重）</t>
  </si>
  <si>
    <t>设施数量(护理设备设施)</t>
  </si>
  <si>
    <t>教育儿童数量(特教设备设施)</t>
  </si>
  <si>
    <t>项目变更未实施</t>
  </si>
  <si>
    <t>教育设备数量(特教设备设施)</t>
  </si>
  <si>
    <t>康复儿童数量（100人）</t>
  </si>
  <si>
    <t>实际完成30人</t>
  </si>
  <si>
    <t>康复设备数量：（5个康复训练室内部分设备）</t>
  </si>
  <si>
    <t>护理标准：(护理设备设施)</t>
  </si>
  <si>
    <t>达标</t>
  </si>
  <si>
    <t>项目标准合格率达100%，则得满分，每降低1%，扣除5%权重分。</t>
  </si>
  <si>
    <t>教育标准:(特教设备设施)</t>
  </si>
  <si>
    <t>特教设备设施: 因实际工作需要发生变化，项目变更为监控设施改造。</t>
  </si>
  <si>
    <t>康复标准：(康复医疗设备设施)</t>
  </si>
  <si>
    <t>指标1：(护理设备设施)</t>
  </si>
  <si>
    <t>指标2：(特教设备设施)</t>
  </si>
  <si>
    <t>指标3: (康复医疗设备设施)</t>
  </si>
  <si>
    <t>设施购置成本(护理设备设施)</t>
  </si>
  <si>
    <t>90万元</t>
  </si>
  <si>
    <t>设施购置成本(特教设备设施)</t>
  </si>
  <si>
    <t>45万元</t>
  </si>
  <si>
    <t>项目变更</t>
  </si>
  <si>
    <t>设备购置成本：(康复医疗设备设施)</t>
  </si>
  <si>
    <t>125万元</t>
  </si>
  <si>
    <t>改善残疾儿童的生活质量</t>
  </si>
  <si>
    <t>改善孤残儿的特殊教育质量</t>
  </si>
  <si>
    <t>进一步改善残疾儿童的生活质量</t>
  </si>
  <si>
    <t>残疾儿童对护理设备设施、特教设备设施、康复医疗设备设施的满意度</t>
  </si>
  <si>
    <r>
      <rPr>
        <sz val="11"/>
        <color theme="1"/>
        <rFont val="仿宋_GB2312"/>
        <charset val="134"/>
      </rPr>
      <t>服务对象满意度达100%，则得满分，每降低1%，扣除5%权重分。（</t>
    </r>
    <r>
      <rPr>
        <sz val="11"/>
        <color theme="1"/>
        <rFont val="宋体"/>
        <family val="3"/>
        <charset val="134"/>
      </rPr>
      <t>百分比</t>
    </r>
    <r>
      <rPr>
        <sz val="11"/>
        <color theme="1"/>
        <rFont val="仿宋_GB2312"/>
        <charset val="134"/>
      </rPr>
      <t>根据历史数据、绩效目标、考核目标等确定，通常不低于80%，若低于则需作出说明；若项目存在潜在受益服务对象，应同时对其进行满意度打分。）</t>
    </r>
  </si>
  <si>
    <t>项目支出指标体系（寄养儿童家庭补助）</t>
  </si>
  <si>
    <t>项目申报表</t>
  </si>
  <si>
    <t>预算90万实际支出56万</t>
  </si>
  <si>
    <t>见资金管理办法</t>
  </si>
  <si>
    <t>全年平均实际发放人次</t>
  </si>
  <si>
    <t>年初预估245名需寄养儿童</t>
  </si>
  <si>
    <t xml:space="preserve">实际完成率达100%，则得满分，每低于1%，扣除5%权重分，扣完为止。
</t>
  </si>
  <si>
    <t>补助发放率</t>
  </si>
  <si>
    <t>符合条件的家庭100.00%发放补助，并由寄养家族签名</t>
  </si>
  <si>
    <t>2019年按季度发放</t>
  </si>
  <si>
    <t>寄养儿童及寄养家长满意度</t>
  </si>
  <si>
    <r>
      <t>服务对象满意度达</t>
    </r>
    <r>
      <rPr>
        <sz val="11"/>
        <color theme="1"/>
        <rFont val="宋体"/>
        <family val="3"/>
        <charset val="134"/>
      </rPr>
      <t>100</t>
    </r>
    <r>
      <rPr>
        <sz val="11"/>
        <color theme="1"/>
        <rFont val="仿宋_GB2312"/>
        <charset val="134"/>
      </rPr>
      <t>%，则得满分，每降低1%，扣除5%权重分。（b根据历史数据、绩效目标、考核目标等确定，通常不低于80%，若低于则需作出说明；若项目存在潜在受益服务对象，应同时对其进行满意度打分。）</t>
    </r>
  </si>
  <si>
    <t>项目支出指标体系（儿童福利院胶州工疗康复中心转运经费）</t>
  </si>
  <si>
    <t>预算150万实际支出124万</t>
  </si>
  <si>
    <t>服务人员及服务管理对象</t>
  </si>
  <si>
    <t>管理活动有序多样</t>
  </si>
  <si>
    <t>寄养家庭满意度</t>
  </si>
  <si>
    <t>项目支出指标体系（儿童福利院购买专业化服务）</t>
  </si>
  <si>
    <t>实际完成人数</t>
  </si>
  <si>
    <t>专业技术人员人数</t>
  </si>
  <si>
    <r>
      <rPr>
        <sz val="11"/>
        <color theme="1"/>
        <rFont val="仿宋_GB2312"/>
        <charset val="134"/>
      </rPr>
      <t>1、实际完成人数/目标人数，实际完成率达100%，则得满分，每低于1%，扣除5%权重分，扣完为止。
2、</t>
    </r>
    <r>
      <rPr>
        <sz val="11"/>
        <color theme="1"/>
        <rFont val="Calibri"/>
        <family val="2"/>
      </rPr>
      <t>Σ</t>
    </r>
    <r>
      <rPr>
        <sz val="11"/>
        <color theme="1"/>
        <rFont val="仿宋_GB2312"/>
        <charset val="134"/>
      </rPr>
      <t>（分项完成率*权重）</t>
    </r>
  </si>
  <si>
    <t>人员标准</t>
  </si>
  <si>
    <t>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符合国家规定具有相关资质的专业康复医疗护理特教人员</t>
  </si>
  <si>
    <t>人员标准合格率达100%，则得满分，每降低1%，扣除5%权重分。</t>
  </si>
  <si>
    <t>人员工资（20人)总额</t>
  </si>
  <si>
    <t>效益（35分）</t>
  </si>
  <si>
    <t>经济效益指标</t>
  </si>
  <si>
    <t>专业技能</t>
  </si>
  <si>
    <t>提高院内医疗、护理、康复、特教等专业服务水平</t>
  </si>
  <si>
    <t>专业人员</t>
  </si>
  <si>
    <t>提供足够人员满足院内孤残儿童康复治疗工作</t>
  </si>
  <si>
    <t>可持续影响指标(2分）</t>
  </si>
  <si>
    <t>残疾儿童满意度</t>
  </si>
  <si>
    <t>项目支出指标体系（困难居民临时救助专项资金）</t>
  </si>
  <si>
    <r>
      <rPr>
        <sz val="11"/>
        <rFont val="Segoe UI Symbol"/>
        <family val="2"/>
      </rPr>
      <t>①</t>
    </r>
    <r>
      <rPr>
        <sz val="11"/>
        <rFont val="仿宋_GB2312"/>
        <charset val="134"/>
      </rPr>
      <t xml:space="preserve">符合国家财经法规和财务管理制度以及有关专项资金管理办法的规定；
</t>
    </r>
    <r>
      <rPr>
        <sz val="11"/>
        <rFont val="Segoe UI Symbol"/>
        <family val="2"/>
      </rPr>
      <t>②</t>
    </r>
    <r>
      <rPr>
        <sz val="11"/>
        <rFont val="仿宋_GB2312"/>
        <charset val="134"/>
      </rPr>
      <t xml:space="preserve">资金的拨付有完整的审批程序和手续；
</t>
    </r>
    <r>
      <rPr>
        <sz val="11"/>
        <rFont val="Segoe UI Symbol"/>
        <family val="2"/>
      </rPr>
      <t>③</t>
    </r>
    <r>
      <rPr>
        <sz val="11"/>
        <rFont val="仿宋_GB2312"/>
        <charset val="134"/>
      </rPr>
      <t xml:space="preserve">符合项目预算批复或合同规定的用途；
</t>
    </r>
    <r>
      <rPr>
        <sz val="11"/>
        <rFont val="Segoe UI Symbol"/>
        <family val="2"/>
      </rPr>
      <t>④</t>
    </r>
    <r>
      <rPr>
        <sz val="11"/>
        <rFont val="仿宋_GB2312"/>
        <charset val="134"/>
      </rPr>
      <t>不存在截留、挤占、挪用、虚列支出等情况。
4项全部符合视为使用合规，得满分；存在</t>
    </r>
    <r>
      <rPr>
        <sz val="11"/>
        <rFont val="Segoe UI Symbol"/>
        <family val="2"/>
      </rPr>
      <t>①</t>
    </r>
    <r>
      <rPr>
        <sz val="11"/>
        <rFont val="仿宋_GB2312"/>
        <charset val="134"/>
      </rPr>
      <t>或</t>
    </r>
    <r>
      <rPr>
        <sz val="11"/>
        <rFont val="Segoe UI Symbol"/>
        <family val="2"/>
      </rPr>
      <t>③</t>
    </r>
    <r>
      <rPr>
        <sz val="11"/>
        <rFont val="仿宋_GB2312"/>
        <charset val="134"/>
      </rPr>
      <t>或</t>
    </r>
    <r>
      <rPr>
        <sz val="11"/>
        <rFont val="Segoe UI Symbol"/>
        <family val="2"/>
      </rPr>
      <t>④</t>
    </r>
    <r>
      <rPr>
        <sz val="11"/>
        <rFont val="仿宋_GB2312"/>
        <charset val="134"/>
      </rPr>
      <t>不满足时属于严重违规事项，本项指标不得分；在</t>
    </r>
    <r>
      <rPr>
        <sz val="11"/>
        <rFont val="Segoe UI Symbol"/>
        <family val="2"/>
      </rPr>
      <t>①③④</t>
    </r>
    <r>
      <rPr>
        <sz val="11"/>
        <rFont val="仿宋_GB2312"/>
        <charset val="134"/>
      </rPr>
      <t>同时符合，</t>
    </r>
    <r>
      <rPr>
        <sz val="11"/>
        <rFont val="Segoe UI Symbol"/>
        <family val="2"/>
      </rPr>
      <t>②</t>
    </r>
    <r>
      <rPr>
        <sz val="11"/>
        <rFont val="仿宋_GB2312"/>
        <charset val="134"/>
      </rPr>
      <t>不符合时，本项指标得75%权重分；</t>
    </r>
  </si>
  <si>
    <r>
      <rPr>
        <sz val="11"/>
        <rFont val="仿宋_GB2312"/>
        <charset val="134"/>
      </rPr>
      <t>组织实施（12分）</t>
    </r>
    <r>
      <rPr>
        <sz val="11"/>
        <rFont val="仿宋_GB2312"/>
        <charset val="134"/>
      </rPr>
      <t> </t>
    </r>
  </si>
  <si>
    <t>见管理办法</t>
  </si>
  <si>
    <t>对困难群众救助进行全覆盖救助</t>
  </si>
  <si>
    <t>及时足额把救助资金发放到困难群众手中</t>
  </si>
  <si>
    <t>困难家庭满意度</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</si>
</sst>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等线"/>
      <charset val="134"/>
      <scheme val="minor"/>
    </font>
    <font>
      <sz val="11"/>
      <name val="仿宋_GB2312"/>
      <charset val="134"/>
    </font>
    <font>
      <b/>
      <sz val="16"/>
      <name val="仿宋_GB2312"/>
      <charset val="134"/>
    </font>
    <font>
      <b/>
      <sz val="11"/>
      <name val="仿宋_GB2312"/>
      <charset val="134"/>
    </font>
    <font>
      <sz val="11"/>
      <name val="宋体"/>
      <family val="3"/>
      <charset val="134"/>
    </font>
    <font>
      <sz val="11"/>
      <name val="Microsoft YaHei UI"/>
      <family val="2"/>
      <charset val="134"/>
    </font>
    <font>
      <sz val="11"/>
      <color theme="1"/>
      <name val="仿宋_GB2312"/>
      <charset val="134"/>
    </font>
    <font>
      <sz val="9"/>
      <color theme="1"/>
      <name val="仿宋_GB2312"/>
      <charset val="134"/>
    </font>
    <font>
      <b/>
      <sz val="16"/>
      <color theme="1"/>
      <name val="仿宋_GB2312"/>
      <charset val="134"/>
    </font>
    <font>
      <b/>
      <sz val="11"/>
      <color theme="1"/>
      <name val="仿宋_GB2312"/>
      <charset val="134"/>
    </font>
    <font>
      <sz val="11"/>
      <color theme="1"/>
      <name val="宋体"/>
      <family val="3"/>
      <charset val="134"/>
    </font>
    <font>
      <sz val="9"/>
      <color theme="1"/>
      <name val="Microsoft YaHei UI"/>
      <family val="2"/>
      <charset val="134"/>
    </font>
    <font>
      <sz val="11"/>
      <color theme="1"/>
      <name val="Microsoft YaHei UI"/>
      <family val="2"/>
      <charset val="134"/>
    </font>
    <font>
      <sz val="11"/>
      <color rgb="FFFF0000"/>
      <name val="仿宋_GB2312"/>
      <charset val="134"/>
    </font>
    <font>
      <sz val="10"/>
      <name val="仿宋_GB2312"/>
      <charset val="134"/>
    </font>
    <font>
      <sz val="11"/>
      <color theme="1"/>
      <name val="仿宋_GB2312"/>
      <charset val="134"/>
    </font>
    <font>
      <sz val="10"/>
      <name val="宋体"/>
      <family val="3"/>
      <charset val="134"/>
    </font>
    <font>
      <sz val="11"/>
      <color theme="1"/>
      <name val="Segoe UI Symbol"/>
      <family val="2"/>
    </font>
    <font>
      <sz val="12"/>
      <name val="宋体"/>
      <family val="3"/>
      <charset val="134"/>
    </font>
    <font>
      <sz val="11"/>
      <name val="Segoe UI Symbol"/>
      <family val="2"/>
    </font>
    <font>
      <sz val="11"/>
      <name val="Calibri"/>
      <family val="2"/>
    </font>
    <font>
      <b/>
      <sz val="6"/>
      <name val="Segoe UI Symbol"/>
      <family val="2"/>
    </font>
    <font>
      <sz val="11"/>
      <color theme="1"/>
      <name val="Calibri"/>
      <family val="2"/>
    </font>
    <font>
      <b/>
      <sz val="6"/>
      <color theme="1"/>
      <name val="Segoe UI Symbol"/>
      <family val="2"/>
    </font>
    <font>
      <sz val="6"/>
      <color theme="1"/>
      <name val="Segoe UI Symbol"/>
      <family val="2"/>
    </font>
    <font>
      <sz val="11"/>
      <color theme="1"/>
      <name val="等线"/>
      <family val="3"/>
      <charset val="134"/>
      <scheme val="minor"/>
    </font>
    <font>
      <sz val="9"/>
      <name val="等线"/>
      <family val="3"/>
      <charset val="134"/>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3">
    <xf numFmtId="0" fontId="0" fillId="0" borderId="0">
      <alignment vertical="center"/>
    </xf>
    <xf numFmtId="9" fontId="25" fillId="0" borderId="0" applyFont="0" applyFill="0" applyBorder="0" applyAlignment="0" applyProtection="0">
      <alignment vertical="center"/>
    </xf>
    <xf numFmtId="0" fontId="18" fillId="0" borderId="0"/>
  </cellStyleXfs>
  <cellXfs count="20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2" borderId="0" xfId="0" applyFont="1" applyFill="1">
      <alignment vertical="center"/>
    </xf>
    <xf numFmtId="0" fontId="3"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2" xfId="0" applyFont="1" applyFill="1" applyBorder="1" applyAlignment="1">
      <alignment horizontal="center" vertical="center"/>
    </xf>
    <xf numFmtId="9" fontId="1" fillId="0" borderId="2"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vertical="center" wrapTex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10" fontId="1" fillId="0" borderId="3" xfId="0" applyNumberFormat="1"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lignment vertical="center"/>
    </xf>
    <xf numFmtId="10" fontId="3" fillId="0" borderId="2" xfId="0" applyNumberFormat="1" applyFont="1" applyFill="1" applyBorder="1" applyAlignment="1">
      <alignment horizontal="center" vertical="center" wrapText="1"/>
    </xf>
    <xf numFmtId="0" fontId="6" fillId="0" borderId="0" xfId="0" applyFont="1">
      <alignment vertical="center"/>
    </xf>
    <xf numFmtId="0" fontId="6" fillId="2" borderId="0" xfId="0" applyFont="1" applyFill="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9" fontId="6" fillId="0" borderId="2" xfId="0" applyNumberFormat="1" applyFont="1" applyBorder="1" applyAlignment="1">
      <alignment horizontal="center" vertical="center" wrapText="1"/>
    </xf>
    <xf numFmtId="0" fontId="6" fillId="2" borderId="2" xfId="0" applyFont="1" applyFill="1" applyBorder="1" applyAlignment="1">
      <alignment vertical="center" wrapText="1"/>
    </xf>
    <xf numFmtId="9" fontId="6" fillId="0" borderId="3"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wrapText="1"/>
    </xf>
    <xf numFmtId="9" fontId="10" fillId="2" borderId="2" xfId="0" applyNumberFormat="1" applyFont="1" applyFill="1" applyBorder="1" applyAlignment="1">
      <alignment horizontal="center" vertical="center"/>
    </xf>
    <xf numFmtId="0" fontId="6" fillId="0" borderId="6" xfId="0" applyFont="1" applyBorder="1" applyAlignment="1">
      <alignment horizontal="center" vertical="center" wrapText="1"/>
    </xf>
    <xf numFmtId="0" fontId="1" fillId="2" borderId="2" xfId="0" applyFont="1" applyFill="1" applyBorder="1" applyAlignment="1">
      <alignment horizontal="left" vertical="center" wrapText="1"/>
    </xf>
    <xf numFmtId="0" fontId="6" fillId="0" borderId="7" xfId="0" applyFont="1" applyBorder="1" applyAlignment="1">
      <alignment horizontal="center" vertical="center" wrapText="1"/>
    </xf>
    <xf numFmtId="0" fontId="6" fillId="2" borderId="5" xfId="0" applyFont="1" applyFill="1" applyBorder="1" applyAlignment="1">
      <alignment vertical="center" wrapText="1"/>
    </xf>
    <xf numFmtId="0" fontId="9" fillId="0" borderId="9" xfId="0" applyFont="1" applyBorder="1" applyAlignment="1">
      <alignment horizontal="center" vertical="center" wrapText="1"/>
    </xf>
    <xf numFmtId="0" fontId="1" fillId="2" borderId="2" xfId="0" applyFont="1" applyFill="1" applyBorder="1" applyAlignment="1">
      <alignment horizontal="left" vertical="center"/>
    </xf>
    <xf numFmtId="0" fontId="6" fillId="2" borderId="3" xfId="0" applyFont="1" applyFill="1" applyBorder="1" applyAlignment="1">
      <alignment horizontal="left"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left" vertical="center" wrapText="1"/>
    </xf>
    <xf numFmtId="0" fontId="11" fillId="0" borderId="0" xfId="0" applyFont="1" applyAlignment="1">
      <alignment vertical="center" wrapText="1"/>
    </xf>
    <xf numFmtId="10" fontId="6" fillId="0" borderId="2" xfId="0" applyNumberFormat="1" applyFont="1" applyBorder="1" applyAlignment="1">
      <alignment horizontal="center" vertical="center" wrapText="1"/>
    </xf>
    <xf numFmtId="10" fontId="6" fillId="0" borderId="3" xfId="0" applyNumberFormat="1" applyFont="1" applyBorder="1" applyAlignment="1">
      <alignment horizontal="center" vertical="center" wrapText="1"/>
    </xf>
    <xf numFmtId="0" fontId="6" fillId="2" borderId="3" xfId="0" applyFont="1" applyFill="1" applyBorder="1" applyAlignment="1">
      <alignment horizontal="center" vertical="center" wrapText="1"/>
    </xf>
    <xf numFmtId="10" fontId="6" fillId="2" borderId="2" xfId="0" applyNumberFormat="1" applyFont="1" applyFill="1" applyBorder="1" applyAlignment="1">
      <alignment horizontal="center" vertical="center" wrapText="1"/>
    </xf>
    <xf numFmtId="0" fontId="7" fillId="2" borderId="0" xfId="0" applyFont="1" applyFill="1" applyAlignment="1">
      <alignment vertical="center" wrapText="1"/>
    </xf>
    <xf numFmtId="10" fontId="9" fillId="0" borderId="2" xfId="0" applyNumberFormat="1" applyFont="1" applyBorder="1" applyAlignment="1">
      <alignment horizontal="center" vertical="center" wrapText="1"/>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9"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9" fontId="6" fillId="0" borderId="2"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9" fontId="6" fillId="0" borderId="2"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2" xfId="0" applyFont="1" applyFill="1" applyBorder="1" applyAlignment="1">
      <alignment vertical="center" wrapText="1"/>
    </xf>
    <xf numFmtId="0" fontId="10" fillId="0" borderId="2"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2" borderId="2" xfId="0" applyFont="1" applyFill="1" applyBorder="1" applyAlignment="1">
      <alignment horizontal="center" vertical="center" wrapText="1"/>
    </xf>
    <xf numFmtId="10" fontId="6" fillId="0" borderId="2" xfId="0" applyNumberFormat="1" applyFont="1" applyFill="1" applyBorder="1" applyAlignment="1">
      <alignment horizontal="center" vertical="center" wrapText="1"/>
    </xf>
    <xf numFmtId="10" fontId="6" fillId="0" borderId="3" xfId="0" applyNumberFormat="1" applyFont="1" applyFill="1" applyBorder="1" applyAlignment="1">
      <alignment horizontal="center" vertical="center" wrapText="1"/>
    </xf>
    <xf numFmtId="0" fontId="10" fillId="0" borderId="0" xfId="0" applyFont="1" applyFill="1" applyAlignment="1">
      <alignment vertical="center" wrapText="1"/>
    </xf>
    <xf numFmtId="0" fontId="12" fillId="0" borderId="0" xfId="0" applyFont="1" applyFill="1">
      <alignment vertical="center"/>
    </xf>
    <xf numFmtId="10" fontId="9" fillId="0" borderId="2" xfId="0" applyNumberFormat="1" applyFont="1" applyFill="1" applyBorder="1" applyAlignment="1">
      <alignment horizontal="center" vertical="center" wrapText="1"/>
    </xf>
    <xf numFmtId="0" fontId="6" fillId="0" borderId="0" xfId="0" applyFont="1" applyFill="1" applyAlignment="1">
      <alignment vertical="center"/>
    </xf>
    <xf numFmtId="0" fontId="1" fillId="0" borderId="2" xfId="0" applyFont="1" applyFill="1" applyBorder="1" applyAlignment="1">
      <alignment horizontal="left" vertical="center"/>
    </xf>
    <xf numFmtId="0" fontId="4" fillId="0" borderId="2" xfId="0" applyFont="1" applyFill="1" applyBorder="1" applyAlignment="1">
      <alignment horizontal="left" vertical="center"/>
    </xf>
    <xf numFmtId="0" fontId="13" fillId="0" borderId="2" xfId="0" applyFont="1" applyFill="1" applyBorder="1" applyAlignment="1">
      <alignment horizontal="center" vertical="center" wrapText="1"/>
    </xf>
    <xf numFmtId="0" fontId="1" fillId="2" borderId="2" xfId="0" applyFont="1" applyFill="1" applyBorder="1">
      <alignment vertical="center"/>
    </xf>
    <xf numFmtId="0" fontId="1" fillId="2" borderId="2" xfId="0" applyFont="1" applyFill="1" applyBorder="1" applyAlignment="1">
      <alignment vertical="center" wrapText="1"/>
    </xf>
    <xf numFmtId="0" fontId="14" fillId="2" borderId="2" xfId="0" applyFont="1" applyFill="1" applyBorder="1">
      <alignment vertical="center"/>
    </xf>
    <xf numFmtId="0" fontId="10" fillId="2" borderId="2" xfId="0" applyFont="1" applyFill="1" applyBorder="1" applyAlignment="1">
      <alignment horizontal="center" vertical="center"/>
    </xf>
    <xf numFmtId="0" fontId="6" fillId="2" borderId="3" xfId="0" applyFont="1" applyFill="1" applyBorder="1" applyAlignment="1">
      <alignment horizontal="center" vertical="center"/>
    </xf>
    <xf numFmtId="9" fontId="6" fillId="2" borderId="2" xfId="0" applyNumberFormat="1" applyFont="1" applyFill="1" applyBorder="1" applyAlignment="1">
      <alignment horizontal="center" vertical="center" wrapText="1"/>
    </xf>
    <xf numFmtId="9" fontId="6" fillId="2" borderId="5" xfId="0" applyNumberFormat="1" applyFont="1" applyFill="1" applyBorder="1" applyAlignment="1">
      <alignment vertical="center" wrapText="1"/>
    </xf>
    <xf numFmtId="0" fontId="6" fillId="0" borderId="3" xfId="0" applyNumberFormat="1" applyFont="1" applyFill="1" applyBorder="1" applyAlignment="1" applyProtection="1">
      <alignment horizontal="center" vertical="center" wrapText="1"/>
    </xf>
    <xf numFmtId="0" fontId="10" fillId="2" borderId="2"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6" fillId="2" borderId="0" xfId="0" applyFont="1" applyFill="1" applyAlignment="1">
      <alignment horizontal="left" vertical="center"/>
    </xf>
    <xf numFmtId="0" fontId="6" fillId="0" borderId="0" xfId="0" applyFont="1" applyAlignment="1">
      <alignment vertical="center" wrapText="1"/>
    </xf>
    <xf numFmtId="10" fontId="6" fillId="2" borderId="3" xfId="0" applyNumberFormat="1" applyFont="1" applyFill="1" applyBorder="1" applyAlignment="1">
      <alignment horizontal="center" vertical="center" wrapText="1"/>
    </xf>
    <xf numFmtId="0" fontId="6" fillId="2" borderId="2" xfId="0" applyFont="1" applyFill="1" applyBorder="1">
      <alignment vertical="center"/>
    </xf>
    <xf numFmtId="0" fontId="12" fillId="2" borderId="4" xfId="0" applyFont="1" applyFill="1" applyBorder="1" applyAlignment="1">
      <alignment horizontal="left" vertical="center" wrapText="1"/>
    </xf>
    <xf numFmtId="9" fontId="6" fillId="2" borderId="2" xfId="0" applyNumberFormat="1" applyFont="1" applyFill="1" applyBorder="1" applyAlignment="1">
      <alignment horizontal="center" vertical="center"/>
    </xf>
    <xf numFmtId="0" fontId="16" fillId="2" borderId="2" xfId="0" applyFont="1" applyFill="1" applyBorder="1">
      <alignment vertical="center"/>
    </xf>
    <xf numFmtId="0" fontId="10" fillId="0" borderId="2" xfId="0" applyFont="1" applyBorder="1" applyAlignment="1">
      <alignment horizontal="left" vertical="center" wrapText="1"/>
    </xf>
    <xf numFmtId="0" fontId="9" fillId="0" borderId="2" xfId="0" applyFont="1" applyBorder="1" applyAlignment="1">
      <alignment vertical="center" wrapText="1"/>
    </xf>
    <xf numFmtId="0" fontId="10" fillId="0" borderId="0" xfId="0" applyFont="1" applyAlignment="1">
      <alignment vertical="center" wrapText="1"/>
    </xf>
    <xf numFmtId="0" fontId="12" fillId="0" borderId="0" xfId="0" applyFont="1">
      <alignment vertical="center"/>
    </xf>
    <xf numFmtId="9" fontId="1" fillId="2" borderId="2"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left" vertical="center" wrapText="1"/>
    </xf>
    <xf numFmtId="9" fontId="1" fillId="2" borderId="3" xfId="0" applyNumberFormat="1" applyFont="1" applyFill="1" applyBorder="1" applyAlignment="1">
      <alignment horizontal="center" vertical="center" wrapText="1"/>
    </xf>
    <xf numFmtId="0" fontId="6" fillId="0" borderId="3" xfId="0" applyFont="1" applyBorder="1" applyAlignment="1">
      <alignment vertical="center" wrapText="1"/>
    </xf>
    <xf numFmtId="0" fontId="6" fillId="0" borderId="2" xfId="0" applyFont="1" applyBorder="1" applyAlignment="1">
      <alignment horizontal="center" vertical="center"/>
    </xf>
    <xf numFmtId="9" fontId="6"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9" fontId="6" fillId="0" borderId="2" xfId="1" applyFont="1" applyBorder="1" applyAlignment="1">
      <alignment horizontal="center" vertical="center" wrapText="1"/>
    </xf>
    <xf numFmtId="0" fontId="8" fillId="0" borderId="0" xfId="0" applyFont="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17" fillId="0" borderId="3" xfId="0" applyFont="1" applyBorder="1" applyAlignment="1">
      <alignment horizontal="left" vertical="center" wrapText="1"/>
    </xf>
    <xf numFmtId="0" fontId="6" fillId="0" borderId="2" xfId="0" applyFont="1" applyBorder="1" applyAlignment="1">
      <alignment horizontal="left" vertical="center" wrapText="1"/>
    </xf>
    <xf numFmtId="0" fontId="9" fillId="0" borderId="2" xfId="0" applyFont="1" applyBorder="1" applyAlignment="1">
      <alignment horizontal="center" vertical="center" wrapText="1"/>
    </xf>
    <xf numFmtId="0" fontId="6" fillId="2" borderId="2" xfId="0" applyFont="1" applyFill="1" applyBorder="1" applyAlignment="1">
      <alignment horizontal="center" vertical="center" wrapText="1"/>
    </xf>
    <xf numFmtId="9"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0" xfId="0" applyFont="1" applyFill="1" applyAlignment="1">
      <alignment horizontal="center" vertical="center"/>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9" fillId="2" borderId="2"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9" fontId="6" fillId="2" borderId="4" xfId="0" applyNumberFormat="1" applyFont="1" applyFill="1" applyBorder="1" applyAlignment="1">
      <alignment horizontal="center" vertical="center" wrapText="1"/>
    </xf>
    <xf numFmtId="9" fontId="6" fillId="2" borderId="3" xfId="0" applyNumberFormat="1" applyFont="1" applyFill="1" applyBorder="1" applyAlignment="1">
      <alignment horizontal="center" vertical="center"/>
    </xf>
    <xf numFmtId="0" fontId="6" fillId="2" borderId="4" xfId="0" applyFont="1" applyFill="1" applyBorder="1" applyAlignment="1">
      <alignment horizontal="center" vertical="center"/>
    </xf>
    <xf numFmtId="9" fontId="6" fillId="2" borderId="4" xfId="0" applyNumberFormat="1" applyFont="1" applyFill="1" applyBorder="1" applyAlignment="1">
      <alignment horizontal="center" vertical="center"/>
    </xf>
    <xf numFmtId="9" fontId="6" fillId="0" borderId="3"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0" fontId="8"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9" fontId="6" fillId="0" borderId="3"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xf>
    <xf numFmtId="9" fontId="1" fillId="0" borderId="3" xfId="0" applyNumberFormat="1"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10" fontId="6" fillId="0" borderId="3" xfId="0" applyNumberFormat="1" applyFont="1" applyFill="1" applyBorder="1" applyAlignment="1">
      <alignment horizontal="center" vertical="center" wrapText="1"/>
    </xf>
    <xf numFmtId="10" fontId="6" fillId="0" borderId="4" xfId="0" applyNumberFormat="1" applyFont="1" applyFill="1" applyBorder="1" applyAlignment="1">
      <alignment horizontal="center" vertical="center" wrapText="1"/>
    </xf>
    <xf numFmtId="10" fontId="6" fillId="0" borderId="5" xfId="0" applyNumberFormat="1" applyFont="1" applyFill="1" applyBorder="1" applyAlignment="1">
      <alignment horizontal="center" vertical="center" wrapText="1"/>
    </xf>
    <xf numFmtId="0" fontId="8"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4" xfId="0" applyFont="1" applyFill="1" applyBorder="1" applyAlignment="1">
      <alignment horizontal="left" vertical="center" wrapText="1"/>
    </xf>
    <xf numFmtId="9" fontId="1" fillId="0" borderId="4"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0" fontId="1" fillId="0" borderId="3" xfId="0" applyNumberFormat="1" applyFont="1" applyFill="1" applyBorder="1" applyAlignment="1">
      <alignment horizontal="center" vertical="center" wrapText="1"/>
    </xf>
    <xf numFmtId="10" fontId="1" fillId="0" borderId="4" xfId="0" applyNumberFormat="1" applyFont="1" applyFill="1" applyBorder="1" applyAlignment="1">
      <alignment horizontal="center" vertical="center" wrapText="1"/>
    </xf>
    <xf numFmtId="10" fontId="1" fillId="0" borderId="5" xfId="0" applyNumberFormat="1" applyFont="1" applyFill="1" applyBorder="1" applyAlignment="1">
      <alignment horizontal="center" vertical="center" wrapText="1"/>
    </xf>
  </cellXfs>
  <cellStyles count="3">
    <cellStyle name="百分比" xfId="1" builtinId="5"/>
    <cellStyle name="常规" xfId="0" builtinId="0"/>
    <cellStyle name="常规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topLeftCell="I46" workbookViewId="0">
      <selection activeCell="Q46" sqref="J1:Q1048576"/>
    </sheetView>
  </sheetViews>
  <sheetFormatPr defaultColWidth="9" defaultRowHeight="14"/>
  <cols>
    <col min="1" max="1" width="8.75" style="27" customWidth="1"/>
    <col min="2" max="2" width="9.25" style="29" customWidth="1"/>
    <col min="3" max="3" width="11.83203125" style="29" customWidth="1"/>
    <col min="4" max="4" width="7.9140625" style="29" customWidth="1"/>
    <col min="5" max="5" width="27.1640625" style="29" customWidth="1"/>
    <col min="6" max="6" width="7.58203125" style="29" customWidth="1"/>
    <col min="7" max="7" width="53.33203125" style="30" customWidth="1"/>
    <col min="8" max="8" width="9.5" style="29" customWidth="1"/>
    <col min="9" max="9" width="53.5" style="30" customWidth="1"/>
    <col min="10" max="17" width="8.25" style="27" hidden="1" customWidth="1"/>
    <col min="18" max="18" width="8.25" style="27" customWidth="1"/>
    <col min="19" max="19" width="8.4140625" style="27" customWidth="1"/>
    <col min="20" max="20" width="16.6640625" style="27" customWidth="1"/>
    <col min="21" max="16384" width="9" style="27"/>
  </cols>
  <sheetData>
    <row r="1" spans="1:19">
      <c r="J1" s="27">
        <f>J2/$R2</f>
        <v>0.4802806420750505</v>
      </c>
      <c r="K1" s="27">
        <f t="shared" ref="K1:R1" si="0">K2/$R2</f>
        <v>0.10704794302115446</v>
      </c>
      <c r="L1" s="27">
        <f t="shared" si="0"/>
        <v>2.5725523546295311E-2</v>
      </c>
      <c r="M1" s="27">
        <f t="shared" si="0"/>
        <v>2.763899223982141E-2</v>
      </c>
      <c r="N1" s="27">
        <f t="shared" si="0"/>
        <v>9.5673434676304871E-3</v>
      </c>
      <c r="O1" s="27">
        <f t="shared" si="0"/>
        <v>1.5945572446050812E-2</v>
      </c>
      <c r="P1" s="27">
        <f t="shared" si="0"/>
        <v>1.488253428298076E-2</v>
      </c>
      <c r="Q1" s="27">
        <f t="shared" si="0"/>
        <v>0.31891144892101625</v>
      </c>
      <c r="R1" s="27">
        <f t="shared" si="0"/>
        <v>1</v>
      </c>
    </row>
    <row r="2" spans="1:19" ht="42.75" customHeight="1">
      <c r="A2" s="122" t="s">
        <v>0</v>
      </c>
      <c r="B2" s="122"/>
      <c r="C2" s="122"/>
      <c r="D2" s="122"/>
      <c r="E2" s="122"/>
      <c r="F2" s="122"/>
      <c r="G2" s="122"/>
      <c r="H2" s="122"/>
      <c r="I2" s="122"/>
      <c r="J2" s="27">
        <v>4518</v>
      </c>
      <c r="K2" s="27">
        <v>1007</v>
      </c>
      <c r="L2" s="27">
        <v>242</v>
      </c>
      <c r="M2" s="27">
        <v>260</v>
      </c>
      <c r="N2" s="27">
        <v>90</v>
      </c>
      <c r="O2" s="27">
        <v>150</v>
      </c>
      <c r="P2" s="27">
        <v>140</v>
      </c>
      <c r="Q2" s="27">
        <v>3000</v>
      </c>
      <c r="R2" s="27">
        <f>SUM(J2:Q2)</f>
        <v>9407</v>
      </c>
    </row>
    <row r="3" spans="1:19" ht="51" customHeight="1">
      <c r="A3" s="32" t="s">
        <v>1</v>
      </c>
      <c r="B3" s="32" t="s">
        <v>2</v>
      </c>
      <c r="C3" s="32" t="s">
        <v>3</v>
      </c>
      <c r="D3" s="32" t="s">
        <v>4</v>
      </c>
      <c r="E3" s="32" t="s">
        <v>5</v>
      </c>
      <c r="F3" s="32" t="s">
        <v>6</v>
      </c>
      <c r="G3" s="32" t="s">
        <v>7</v>
      </c>
      <c r="H3" s="32" t="s">
        <v>8</v>
      </c>
      <c r="I3" s="32" t="s">
        <v>9</v>
      </c>
      <c r="J3" s="32" t="s">
        <v>10</v>
      </c>
      <c r="K3" s="32" t="s">
        <v>11</v>
      </c>
      <c r="L3" s="32" t="s">
        <v>12</v>
      </c>
      <c r="M3" s="32" t="s">
        <v>13</v>
      </c>
      <c r="N3" s="32" t="s">
        <v>14</v>
      </c>
      <c r="O3" s="32" t="s">
        <v>15</v>
      </c>
      <c r="P3" s="32" t="s">
        <v>16</v>
      </c>
      <c r="Q3" s="32" t="s">
        <v>17</v>
      </c>
      <c r="R3" s="32" t="s">
        <v>18</v>
      </c>
      <c r="S3" s="32" t="s">
        <v>19</v>
      </c>
    </row>
    <row r="4" spans="1:19" ht="29.5" customHeight="1">
      <c r="A4" s="126" t="s">
        <v>20</v>
      </c>
      <c r="B4" s="126" t="s">
        <v>21</v>
      </c>
      <c r="C4" s="126" t="s">
        <v>22</v>
      </c>
      <c r="D4" s="126">
        <v>3</v>
      </c>
      <c r="E4" s="34" t="s">
        <v>23</v>
      </c>
      <c r="F4" s="35">
        <v>0.6</v>
      </c>
      <c r="G4" s="132" t="s">
        <v>24</v>
      </c>
      <c r="H4" s="126" t="s">
        <v>25</v>
      </c>
      <c r="I4" s="132" t="s">
        <v>26</v>
      </c>
      <c r="J4" s="35">
        <v>0.6</v>
      </c>
      <c r="K4" s="35">
        <f>'25、三院-社会福利院设备物资购置资金绩效评价指标体系'!J4</f>
        <v>0.6</v>
      </c>
      <c r="L4" s="35">
        <f>'26、社会福利院代养服务费'!J4</f>
        <v>0.6</v>
      </c>
      <c r="M4" s="35">
        <f>'28、三院-儿童福利院改扩建设备购置费绩效评价体系'!J4</f>
        <v>0.6</v>
      </c>
      <c r="N4" s="35">
        <f>'29、寄养儿童家庭补助'!J4</f>
        <v>0.6</v>
      </c>
      <c r="O4" s="35">
        <f>'30、儿童福利院胶州工疗康复中心转运经费'!J4</f>
        <v>0.6</v>
      </c>
      <c r="P4" s="35">
        <f>'31、儿童福利院购买专业化服务绩效评价指标体系'!J3</f>
        <v>0.6</v>
      </c>
      <c r="Q4" s="35">
        <f>'35、困难居民临时救助专项资金'!J4</f>
        <v>0.6</v>
      </c>
      <c r="R4" s="35">
        <f>ROUND((J4*$J$1)+(K4*$K$1)+(L4*$L$1)+(M4*$M$1)+(N4*$N$1)+(O4*$O$1)+(P4*$P$1)+(Q4*$Q$1),2)</f>
        <v>0.6</v>
      </c>
      <c r="S4" s="121"/>
    </row>
    <row r="5" spans="1:19" ht="29.5" customHeight="1">
      <c r="A5" s="127"/>
      <c r="B5" s="127"/>
      <c r="C5" s="127"/>
      <c r="D5" s="127"/>
      <c r="E5" s="34" t="s">
        <v>27</v>
      </c>
      <c r="F5" s="35">
        <v>0.6</v>
      </c>
      <c r="G5" s="133"/>
      <c r="H5" s="127"/>
      <c r="I5" s="133"/>
      <c r="J5" s="35">
        <v>0.6</v>
      </c>
      <c r="K5" s="35">
        <f>'25、三院-社会福利院设备物资购置资金绩效评价指标体系'!J5</f>
        <v>0.6</v>
      </c>
      <c r="L5" s="35">
        <f>'26、社会福利院代养服务费'!J5</f>
        <v>0.6</v>
      </c>
      <c r="M5" s="35">
        <f>'28、三院-儿童福利院改扩建设备购置费绩效评价体系'!J5</f>
        <v>0.6</v>
      </c>
      <c r="N5" s="35">
        <f>'29、寄养儿童家庭补助'!J5</f>
        <v>0.6</v>
      </c>
      <c r="O5" s="35">
        <f>'30、儿童福利院胶州工疗康复中心转运经费'!J5</f>
        <v>0.6</v>
      </c>
      <c r="P5" s="35">
        <f>'31、儿童福利院购买专业化服务绩效评价指标体系'!J4</f>
        <v>0.6</v>
      </c>
      <c r="Q5" s="35">
        <f>'35、困难居民临时救助专项资金'!J5</f>
        <v>0.6</v>
      </c>
      <c r="R5" s="35">
        <f t="shared" ref="R5:R48" si="1">ROUND((J5*$J$1)+(K5*$K$1)+(L5*$L$1)+(M5*$M$1)+(N5*$N$1)+(O5*$O$1)+(P5*$P$1)+(Q5*$Q$1),2)</f>
        <v>0.6</v>
      </c>
      <c r="S5" s="121"/>
    </row>
    <row r="6" spans="1:19" ht="29.5" customHeight="1">
      <c r="A6" s="127"/>
      <c r="B6" s="127"/>
      <c r="C6" s="127"/>
      <c r="D6" s="127"/>
      <c r="E6" s="34" t="s">
        <v>28</v>
      </c>
      <c r="F6" s="35">
        <v>0.6</v>
      </c>
      <c r="G6" s="133"/>
      <c r="H6" s="127"/>
      <c r="I6" s="133"/>
      <c r="J6" s="35">
        <v>0.6</v>
      </c>
      <c r="K6" s="35">
        <f>'25、三院-社会福利院设备物资购置资金绩效评价指标体系'!J6</f>
        <v>0.6</v>
      </c>
      <c r="L6" s="35">
        <f>'26、社会福利院代养服务费'!J6</f>
        <v>0.6</v>
      </c>
      <c r="M6" s="35">
        <f>'28、三院-儿童福利院改扩建设备购置费绩效评价体系'!J6</f>
        <v>0.6</v>
      </c>
      <c r="N6" s="35">
        <f>'29、寄养儿童家庭补助'!J6</f>
        <v>0.6</v>
      </c>
      <c r="O6" s="35">
        <f>'30、儿童福利院胶州工疗康复中心转运经费'!J6</f>
        <v>0.6</v>
      </c>
      <c r="P6" s="35">
        <f>'31、儿童福利院购买专业化服务绩效评价指标体系'!J5</f>
        <v>0.6</v>
      </c>
      <c r="Q6" s="35">
        <f>'35、困难居民临时救助专项资金'!J6</f>
        <v>0.6</v>
      </c>
      <c r="R6" s="35">
        <f t="shared" si="1"/>
        <v>0.6</v>
      </c>
      <c r="S6" s="121"/>
    </row>
    <row r="7" spans="1:19" ht="29.5" customHeight="1">
      <c r="A7" s="127"/>
      <c r="B7" s="127"/>
      <c r="C7" s="127"/>
      <c r="D7" s="127"/>
      <c r="E7" s="34" t="s">
        <v>29</v>
      </c>
      <c r="F7" s="35">
        <v>0.6</v>
      </c>
      <c r="G7" s="133"/>
      <c r="H7" s="127"/>
      <c r="I7" s="133"/>
      <c r="J7" s="35">
        <v>0.6</v>
      </c>
      <c r="K7" s="35">
        <f>'25、三院-社会福利院设备物资购置资金绩效评价指标体系'!J7</f>
        <v>0.6</v>
      </c>
      <c r="L7" s="35">
        <f>'26、社会福利院代养服务费'!J7</f>
        <v>0.6</v>
      </c>
      <c r="M7" s="35">
        <f>'28、三院-儿童福利院改扩建设备购置费绩效评价体系'!J7</f>
        <v>0.6</v>
      </c>
      <c r="N7" s="35">
        <f>'29、寄养儿童家庭补助'!J7</f>
        <v>0.6</v>
      </c>
      <c r="O7" s="35">
        <f>'30、儿童福利院胶州工疗康复中心转运经费'!J7</f>
        <v>0.6</v>
      </c>
      <c r="P7" s="35">
        <f>'31、儿童福利院购买专业化服务绩效评价指标体系'!J6</f>
        <v>0.6</v>
      </c>
      <c r="Q7" s="35">
        <f>'35、困难居民临时救助专项资金'!J7</f>
        <v>0.6</v>
      </c>
      <c r="R7" s="35">
        <f t="shared" si="1"/>
        <v>0.6</v>
      </c>
      <c r="S7" s="121"/>
    </row>
    <row r="8" spans="1:19" ht="29.5" customHeight="1">
      <c r="A8" s="127"/>
      <c r="B8" s="127"/>
      <c r="C8" s="128"/>
      <c r="D8" s="128"/>
      <c r="E8" s="34" t="s">
        <v>30</v>
      </c>
      <c r="F8" s="35">
        <v>0.6</v>
      </c>
      <c r="G8" s="134"/>
      <c r="H8" s="128"/>
      <c r="I8" s="134"/>
      <c r="J8" s="35">
        <v>0.6</v>
      </c>
      <c r="K8" s="35">
        <f>'25、三院-社会福利院设备物资购置资金绩效评价指标体系'!J8</f>
        <v>0.6</v>
      </c>
      <c r="L8" s="35">
        <f>'26、社会福利院代养服务费'!J8</f>
        <v>0.6</v>
      </c>
      <c r="M8" s="35">
        <f>'28、三院-儿童福利院改扩建设备购置费绩效评价体系'!J8</f>
        <v>0.6</v>
      </c>
      <c r="N8" s="35">
        <f>'29、寄养儿童家庭补助'!J8</f>
        <v>0.6</v>
      </c>
      <c r="O8" s="35">
        <f>'30、儿童福利院胶州工疗康复中心转运经费'!J8</f>
        <v>0.6</v>
      </c>
      <c r="P8" s="35">
        <f>'31、儿童福利院购买专业化服务绩效评价指标体系'!J7</f>
        <v>0.6</v>
      </c>
      <c r="Q8" s="35">
        <f>'35、困难居民临时救助专项资金'!J8</f>
        <v>0.6</v>
      </c>
      <c r="R8" s="35">
        <f t="shared" si="1"/>
        <v>0.6</v>
      </c>
      <c r="S8" s="121"/>
    </row>
    <row r="9" spans="1:19" ht="32.5" customHeight="1">
      <c r="A9" s="127"/>
      <c r="B9" s="127"/>
      <c r="C9" s="126" t="s">
        <v>31</v>
      </c>
      <c r="D9" s="126">
        <v>3</v>
      </c>
      <c r="E9" s="34" t="s">
        <v>32</v>
      </c>
      <c r="F9" s="35">
        <v>1</v>
      </c>
      <c r="G9" s="132" t="s">
        <v>33</v>
      </c>
      <c r="H9" s="126" t="s">
        <v>34</v>
      </c>
      <c r="I9" s="132" t="s">
        <v>35</v>
      </c>
      <c r="J9" s="35">
        <v>1</v>
      </c>
      <c r="K9" s="35">
        <f>'25、三院-社会福利院设备物资购置资金绩效评价指标体系'!J9</f>
        <v>1</v>
      </c>
      <c r="L9" s="35">
        <f>'26、社会福利院代养服务费'!J9</f>
        <v>1</v>
      </c>
      <c r="M9" s="35">
        <f>'28、三院-儿童福利院改扩建设备购置费绩效评价体系'!J9</f>
        <v>1</v>
      </c>
      <c r="N9" s="35">
        <f>'29、寄养儿童家庭补助'!J9</f>
        <v>1</v>
      </c>
      <c r="O9" s="35">
        <f>'30、儿童福利院胶州工疗康复中心转运经费'!J9</f>
        <v>1</v>
      </c>
      <c r="P9" s="35">
        <f>'31、儿童福利院购买专业化服务绩效评价指标体系'!J8</f>
        <v>1</v>
      </c>
      <c r="Q9" s="35">
        <f>'35、困难居民临时救助专项资金'!J9</f>
        <v>1</v>
      </c>
      <c r="R9" s="35">
        <f t="shared" si="1"/>
        <v>1</v>
      </c>
      <c r="S9" s="121"/>
    </row>
    <row r="10" spans="1:19" ht="32.5" customHeight="1">
      <c r="A10" s="127"/>
      <c r="B10" s="127"/>
      <c r="C10" s="127"/>
      <c r="D10" s="127"/>
      <c r="E10" s="34" t="s">
        <v>36</v>
      </c>
      <c r="F10" s="35">
        <v>1</v>
      </c>
      <c r="G10" s="133"/>
      <c r="H10" s="127"/>
      <c r="I10" s="133"/>
      <c r="J10" s="35">
        <v>1</v>
      </c>
      <c r="K10" s="35">
        <f>'25、三院-社会福利院设备物资购置资金绩效评价指标体系'!J10</f>
        <v>1</v>
      </c>
      <c r="L10" s="35">
        <f>'26、社会福利院代养服务费'!J10</f>
        <v>1</v>
      </c>
      <c r="M10" s="35">
        <f>'28、三院-儿童福利院改扩建设备购置费绩效评价体系'!J10</f>
        <v>1</v>
      </c>
      <c r="N10" s="35">
        <f>'29、寄养儿童家庭补助'!J10</f>
        <v>1</v>
      </c>
      <c r="O10" s="35">
        <f>'30、儿童福利院胶州工疗康复中心转运经费'!J10</f>
        <v>1</v>
      </c>
      <c r="P10" s="35">
        <f>'31、儿童福利院购买专业化服务绩效评价指标体系'!J9</f>
        <v>1</v>
      </c>
      <c r="Q10" s="35">
        <f>'35、困难居民临时救助专项资金'!J10</f>
        <v>1</v>
      </c>
      <c r="R10" s="35">
        <f t="shared" si="1"/>
        <v>1</v>
      </c>
      <c r="S10" s="121"/>
    </row>
    <row r="11" spans="1:19" ht="32.5" customHeight="1">
      <c r="A11" s="127"/>
      <c r="B11" s="128"/>
      <c r="C11" s="128"/>
      <c r="D11" s="128"/>
      <c r="E11" s="34" t="s">
        <v>37</v>
      </c>
      <c r="F11" s="35">
        <v>1</v>
      </c>
      <c r="G11" s="134"/>
      <c r="H11" s="128"/>
      <c r="I11" s="134"/>
      <c r="J11" s="35">
        <v>1</v>
      </c>
      <c r="K11" s="35">
        <f>'25、三院-社会福利院设备物资购置资金绩效评价指标体系'!J11</f>
        <v>1</v>
      </c>
      <c r="L11" s="35">
        <f>'26、社会福利院代养服务费'!J11</f>
        <v>1</v>
      </c>
      <c r="M11" s="35">
        <f>'28、三院-儿童福利院改扩建设备购置费绩效评价体系'!J11</f>
        <v>1</v>
      </c>
      <c r="N11" s="35">
        <f>'29、寄养儿童家庭补助'!J11</f>
        <v>1</v>
      </c>
      <c r="O11" s="35">
        <f>'30、儿童福利院胶州工疗康复中心转运经费'!J11</f>
        <v>1</v>
      </c>
      <c r="P11" s="35">
        <f>'31、儿童福利院购买专业化服务绩效评价指标体系'!J10</f>
        <v>1</v>
      </c>
      <c r="Q11" s="35">
        <f>'35、困难居民临时救助专项资金'!J11</f>
        <v>1</v>
      </c>
      <c r="R11" s="35">
        <f t="shared" si="1"/>
        <v>1</v>
      </c>
      <c r="S11" s="121"/>
    </row>
    <row r="12" spans="1:19" ht="32.5" customHeight="1">
      <c r="A12" s="127"/>
      <c r="B12" s="126" t="s">
        <v>38</v>
      </c>
      <c r="C12" s="126" t="s">
        <v>39</v>
      </c>
      <c r="D12" s="126">
        <v>3</v>
      </c>
      <c r="E12" s="34" t="s">
        <v>40</v>
      </c>
      <c r="F12" s="35">
        <v>0.75</v>
      </c>
      <c r="G12" s="132" t="s">
        <v>41</v>
      </c>
      <c r="H12" s="126" t="s">
        <v>42</v>
      </c>
      <c r="I12" s="132" t="s">
        <v>43</v>
      </c>
      <c r="J12" s="35">
        <v>0.75</v>
      </c>
      <c r="K12" s="35">
        <f>'25、三院-社会福利院设备物资购置资金绩效评价指标体系'!J12</f>
        <v>0.75</v>
      </c>
      <c r="L12" s="35">
        <f>'26、社会福利院代养服务费'!J12</f>
        <v>0.75</v>
      </c>
      <c r="M12" s="35">
        <f>'28、三院-儿童福利院改扩建设备购置费绩效评价体系'!J12</f>
        <v>0.75</v>
      </c>
      <c r="N12" s="35">
        <f>'29、寄养儿童家庭补助'!J12</f>
        <v>0.75</v>
      </c>
      <c r="O12" s="35">
        <f>'30、儿童福利院胶州工疗康复中心转运经费'!J12</f>
        <v>0.75</v>
      </c>
      <c r="P12" s="35">
        <f>'31、儿童福利院购买专业化服务绩效评价指标体系'!J11</f>
        <v>0.75</v>
      </c>
      <c r="Q12" s="35">
        <f>'35、困难居民临时救助专项资金'!J12</f>
        <v>0.75</v>
      </c>
      <c r="R12" s="35">
        <f t="shared" si="1"/>
        <v>0.75</v>
      </c>
      <c r="S12" s="121"/>
    </row>
    <row r="13" spans="1:19" ht="32.5" customHeight="1">
      <c r="A13" s="127"/>
      <c r="B13" s="127"/>
      <c r="C13" s="127"/>
      <c r="D13" s="127"/>
      <c r="E13" s="34" t="s">
        <v>44</v>
      </c>
      <c r="F13" s="35">
        <v>0.75</v>
      </c>
      <c r="G13" s="133"/>
      <c r="H13" s="127"/>
      <c r="I13" s="133"/>
      <c r="J13" s="35">
        <v>0.75</v>
      </c>
      <c r="K13" s="35">
        <f>'25、三院-社会福利院设备物资购置资金绩效评价指标体系'!J13</f>
        <v>0.75</v>
      </c>
      <c r="L13" s="35">
        <f>'26、社会福利院代养服务费'!J13</f>
        <v>0.75</v>
      </c>
      <c r="M13" s="35">
        <f>'28、三院-儿童福利院改扩建设备购置费绩效评价体系'!J13</f>
        <v>0.75</v>
      </c>
      <c r="N13" s="35">
        <f>'29、寄养儿童家庭补助'!J13</f>
        <v>0.75</v>
      </c>
      <c r="O13" s="35">
        <f>'30、儿童福利院胶州工疗康复中心转运经费'!J13</f>
        <v>0.75</v>
      </c>
      <c r="P13" s="35">
        <f>'31、儿童福利院购买专业化服务绩效评价指标体系'!J12</f>
        <v>0.75</v>
      </c>
      <c r="Q13" s="35">
        <f>'35、困难居民临时救助专项资金'!J13</f>
        <v>0.75</v>
      </c>
      <c r="R13" s="35">
        <f t="shared" si="1"/>
        <v>0.75</v>
      </c>
      <c r="S13" s="121"/>
    </row>
    <row r="14" spans="1:19" ht="32.5" customHeight="1">
      <c r="A14" s="127"/>
      <c r="B14" s="127"/>
      <c r="C14" s="127"/>
      <c r="D14" s="127"/>
      <c r="E14" s="34" t="s">
        <v>45</v>
      </c>
      <c r="F14" s="35">
        <v>0.75</v>
      </c>
      <c r="G14" s="133"/>
      <c r="H14" s="127"/>
      <c r="I14" s="133"/>
      <c r="J14" s="35">
        <v>0.75</v>
      </c>
      <c r="K14" s="35">
        <f>'25、三院-社会福利院设备物资购置资金绩效评价指标体系'!J14</f>
        <v>0.75</v>
      </c>
      <c r="L14" s="35">
        <f>'26、社会福利院代养服务费'!J14</f>
        <v>0.75</v>
      </c>
      <c r="M14" s="35">
        <f>'28、三院-儿童福利院改扩建设备购置费绩效评价体系'!J14</f>
        <v>0.75</v>
      </c>
      <c r="N14" s="35">
        <f>'29、寄养儿童家庭补助'!J14</f>
        <v>0.75</v>
      </c>
      <c r="O14" s="35">
        <f>'30、儿童福利院胶州工疗康复中心转运经费'!J14</f>
        <v>0.75</v>
      </c>
      <c r="P14" s="35">
        <f>'31、儿童福利院购买专业化服务绩效评价指标体系'!J13</f>
        <v>0.75</v>
      </c>
      <c r="Q14" s="35">
        <f>'35、困难居民临时救助专项资金'!J14</f>
        <v>0.75</v>
      </c>
      <c r="R14" s="35">
        <f t="shared" si="1"/>
        <v>0.75</v>
      </c>
      <c r="S14" s="121"/>
    </row>
    <row r="15" spans="1:19" ht="42" customHeight="1">
      <c r="A15" s="127"/>
      <c r="B15" s="127"/>
      <c r="C15" s="128"/>
      <c r="D15" s="128"/>
      <c r="E15" s="34" t="s">
        <v>46</v>
      </c>
      <c r="F15" s="35">
        <v>0.75</v>
      </c>
      <c r="G15" s="134"/>
      <c r="H15" s="128"/>
      <c r="I15" s="134"/>
      <c r="J15" s="35">
        <v>0.75</v>
      </c>
      <c r="K15" s="35">
        <f>'25、三院-社会福利院设备物资购置资金绩效评价指标体系'!J15</f>
        <v>0.75</v>
      </c>
      <c r="L15" s="35">
        <f>'26、社会福利院代养服务费'!J15</f>
        <v>0.75</v>
      </c>
      <c r="M15" s="35">
        <f>'28、三院-儿童福利院改扩建设备购置费绩效评价体系'!J15</f>
        <v>0.75</v>
      </c>
      <c r="N15" s="35">
        <f>'29、寄养儿童家庭补助'!J15</f>
        <v>0.75</v>
      </c>
      <c r="O15" s="35">
        <f>'30、儿童福利院胶州工疗康复中心转运经费'!J15</f>
        <v>0.75</v>
      </c>
      <c r="P15" s="35">
        <f>'31、儿童福利院购买专业化服务绩效评价指标体系'!J14</f>
        <v>0.75</v>
      </c>
      <c r="Q15" s="35">
        <f>'35、困难居民临时救助专项资金'!J15</f>
        <v>0.75</v>
      </c>
      <c r="R15" s="35">
        <f t="shared" si="1"/>
        <v>0.75</v>
      </c>
      <c r="S15" s="121"/>
    </row>
    <row r="16" spans="1:19" ht="42" customHeight="1">
      <c r="A16" s="127"/>
      <c r="B16" s="127"/>
      <c r="C16" s="126" t="s">
        <v>47</v>
      </c>
      <c r="D16" s="126">
        <v>3</v>
      </c>
      <c r="E16" s="34" t="s">
        <v>48</v>
      </c>
      <c r="F16" s="35">
        <v>1</v>
      </c>
      <c r="G16" s="132" t="s">
        <v>49</v>
      </c>
      <c r="H16" s="126" t="s">
        <v>50</v>
      </c>
      <c r="I16" s="132" t="s">
        <v>51</v>
      </c>
      <c r="J16" s="35">
        <v>1</v>
      </c>
      <c r="K16" s="35">
        <f>'25、三院-社会福利院设备物资购置资金绩效评价指标体系'!J16</f>
        <v>1</v>
      </c>
      <c r="L16" s="35">
        <f>'26、社会福利院代养服务费'!J16</f>
        <v>1</v>
      </c>
      <c r="M16" s="35">
        <f>'28、三院-儿童福利院改扩建设备购置费绩效评价体系'!J16</f>
        <v>1</v>
      </c>
      <c r="N16" s="35">
        <f>'29、寄养儿童家庭补助'!J16</f>
        <v>1</v>
      </c>
      <c r="O16" s="35">
        <f>'30、儿童福利院胶州工疗康复中心转运经费'!J16</f>
        <v>1</v>
      </c>
      <c r="P16" s="35">
        <f>'31、儿童福利院购买专业化服务绩效评价指标体系'!J15</f>
        <v>1</v>
      </c>
      <c r="Q16" s="35">
        <f>'35、困难居民临时救助专项资金'!J16</f>
        <v>1</v>
      </c>
      <c r="R16" s="35">
        <f t="shared" si="1"/>
        <v>1</v>
      </c>
      <c r="S16" s="121"/>
    </row>
    <row r="17" spans="1:20" ht="42" customHeight="1">
      <c r="A17" s="127"/>
      <c r="B17" s="127"/>
      <c r="C17" s="127"/>
      <c r="D17" s="127"/>
      <c r="E17" s="34" t="s">
        <v>52</v>
      </c>
      <c r="F17" s="35">
        <v>1</v>
      </c>
      <c r="G17" s="133"/>
      <c r="H17" s="127"/>
      <c r="I17" s="133"/>
      <c r="J17" s="35">
        <v>1</v>
      </c>
      <c r="K17" s="35">
        <f>'25、三院-社会福利院设备物资购置资金绩效评价指标体系'!J17</f>
        <v>1</v>
      </c>
      <c r="L17" s="35">
        <f>'26、社会福利院代养服务费'!J17</f>
        <v>1</v>
      </c>
      <c r="M17" s="35">
        <f>'28、三院-儿童福利院改扩建设备购置费绩效评价体系'!J17</f>
        <v>1</v>
      </c>
      <c r="N17" s="35">
        <f>'29、寄养儿童家庭补助'!J17</f>
        <v>1</v>
      </c>
      <c r="O17" s="35">
        <f>'30、儿童福利院胶州工疗康复中心转运经费'!J17</f>
        <v>1</v>
      </c>
      <c r="P17" s="35">
        <f>'31、儿童福利院购买专业化服务绩效评价指标体系'!J16</f>
        <v>1</v>
      </c>
      <c r="Q17" s="35">
        <f>'35、困难居民临时救助专项资金'!J17</f>
        <v>1</v>
      </c>
      <c r="R17" s="35">
        <f t="shared" si="1"/>
        <v>1</v>
      </c>
      <c r="S17" s="121"/>
    </row>
    <row r="18" spans="1:20" ht="29.5" customHeight="1">
      <c r="A18" s="127"/>
      <c r="B18" s="128"/>
      <c r="C18" s="128"/>
      <c r="D18" s="128"/>
      <c r="E18" s="34" t="s">
        <v>53</v>
      </c>
      <c r="F18" s="35">
        <v>1</v>
      </c>
      <c r="G18" s="134"/>
      <c r="H18" s="128"/>
      <c r="I18" s="134"/>
      <c r="J18" s="35">
        <v>1</v>
      </c>
      <c r="K18" s="35">
        <f>'25、三院-社会福利院设备物资购置资金绩效评价指标体系'!J18</f>
        <v>1</v>
      </c>
      <c r="L18" s="35">
        <f>'26、社会福利院代养服务费'!J18</f>
        <v>1</v>
      </c>
      <c r="M18" s="35">
        <f>'28、三院-儿童福利院改扩建设备购置费绩效评价体系'!J18</f>
        <v>1</v>
      </c>
      <c r="N18" s="35">
        <f>'29、寄养儿童家庭补助'!J18</f>
        <v>1</v>
      </c>
      <c r="O18" s="35">
        <f>'30、儿童福利院胶州工疗康复中心转运经费'!J18</f>
        <v>1</v>
      </c>
      <c r="P18" s="35">
        <f>'31、儿童福利院购买专业化服务绩效评价指标体系'!J17</f>
        <v>1</v>
      </c>
      <c r="Q18" s="35">
        <f>'35、困难居民临时救助专项资金'!J18</f>
        <v>1</v>
      </c>
      <c r="R18" s="35">
        <f t="shared" si="1"/>
        <v>1</v>
      </c>
      <c r="S18" s="121"/>
    </row>
    <row r="19" spans="1:20" ht="35.15" customHeight="1">
      <c r="A19" s="127"/>
      <c r="B19" s="126" t="s">
        <v>54</v>
      </c>
      <c r="C19" s="126" t="s">
        <v>55</v>
      </c>
      <c r="D19" s="126">
        <v>4</v>
      </c>
      <c r="E19" s="34" t="s">
        <v>56</v>
      </c>
      <c r="F19" s="35">
        <v>1</v>
      </c>
      <c r="G19" s="132" t="s">
        <v>57</v>
      </c>
      <c r="H19" s="126" t="s">
        <v>58</v>
      </c>
      <c r="I19" s="132" t="s">
        <v>59</v>
      </c>
      <c r="J19" s="35">
        <v>1</v>
      </c>
      <c r="K19" s="35">
        <f>'25、三院-社会福利院设备物资购置资金绩效评价指标体系'!J19</f>
        <v>1</v>
      </c>
      <c r="L19" s="35">
        <f>'26、社会福利院代养服务费'!J19</f>
        <v>1</v>
      </c>
      <c r="M19" s="35">
        <f>'28、三院-儿童福利院改扩建设备购置费绩效评价体系'!J19</f>
        <v>1</v>
      </c>
      <c r="N19" s="35">
        <f>'29、寄养儿童家庭补助'!J19</f>
        <v>1</v>
      </c>
      <c r="O19" s="35">
        <f>'30、儿童福利院胶州工疗康复中心转运经费'!J19</f>
        <v>1</v>
      </c>
      <c r="P19" s="35">
        <f>'31、儿童福利院购买专业化服务绩效评价指标体系'!J18</f>
        <v>1</v>
      </c>
      <c r="Q19" s="35">
        <f>'35、困难居民临时救助专项资金'!J19</f>
        <v>1</v>
      </c>
      <c r="R19" s="35">
        <f t="shared" si="1"/>
        <v>1</v>
      </c>
      <c r="S19" s="121"/>
    </row>
    <row r="20" spans="1:20" ht="35.15" customHeight="1">
      <c r="A20" s="127"/>
      <c r="B20" s="127"/>
      <c r="C20" s="127"/>
      <c r="D20" s="127"/>
      <c r="E20" s="34" t="s">
        <v>60</v>
      </c>
      <c r="F20" s="35">
        <v>1</v>
      </c>
      <c r="G20" s="133"/>
      <c r="H20" s="127"/>
      <c r="I20" s="133"/>
      <c r="J20" s="35">
        <v>1</v>
      </c>
      <c r="K20" s="35">
        <f>'25、三院-社会福利院设备物资购置资金绩效评价指标体系'!J20</f>
        <v>1</v>
      </c>
      <c r="L20" s="35">
        <f>'26、社会福利院代养服务费'!J20</f>
        <v>1</v>
      </c>
      <c r="M20" s="35">
        <f>'28、三院-儿童福利院改扩建设备购置费绩效评价体系'!J20</f>
        <v>1</v>
      </c>
      <c r="N20" s="35">
        <f>'29、寄养儿童家庭补助'!J20</f>
        <v>1</v>
      </c>
      <c r="O20" s="35">
        <f>'30、儿童福利院胶州工疗康复中心转运经费'!J20</f>
        <v>1</v>
      </c>
      <c r="P20" s="35">
        <f>'31、儿童福利院购买专业化服务绩效评价指标体系'!J19</f>
        <v>1</v>
      </c>
      <c r="Q20" s="35">
        <f>'35、困难居民临时救助专项资金'!J20</f>
        <v>1</v>
      </c>
      <c r="R20" s="35">
        <f t="shared" si="1"/>
        <v>1</v>
      </c>
      <c r="S20" s="121"/>
    </row>
    <row r="21" spans="1:20" ht="35.15" customHeight="1">
      <c r="A21" s="127"/>
      <c r="B21" s="127"/>
      <c r="C21" s="127"/>
      <c r="D21" s="127"/>
      <c r="E21" s="34" t="s">
        <v>61</v>
      </c>
      <c r="F21" s="35">
        <v>1</v>
      </c>
      <c r="G21" s="133"/>
      <c r="H21" s="127"/>
      <c r="I21" s="133"/>
      <c r="J21" s="35">
        <v>1</v>
      </c>
      <c r="K21" s="35">
        <f>'25、三院-社会福利院设备物资购置资金绩效评价指标体系'!J21</f>
        <v>1</v>
      </c>
      <c r="L21" s="35">
        <f>'26、社会福利院代养服务费'!J21</f>
        <v>1</v>
      </c>
      <c r="M21" s="35">
        <f>'28、三院-儿童福利院改扩建设备购置费绩效评价体系'!J21</f>
        <v>1</v>
      </c>
      <c r="N21" s="35">
        <f>'29、寄养儿童家庭补助'!J21</f>
        <v>1</v>
      </c>
      <c r="O21" s="35">
        <f>'30、儿童福利院胶州工疗康复中心转运经费'!J21</f>
        <v>1</v>
      </c>
      <c r="P21" s="35">
        <f>'31、儿童福利院购买专业化服务绩效评价指标体系'!J20</f>
        <v>1</v>
      </c>
      <c r="Q21" s="35">
        <f>'35、困难居民临时救助专项资金'!J21</f>
        <v>1</v>
      </c>
      <c r="R21" s="35">
        <f t="shared" si="1"/>
        <v>1</v>
      </c>
      <c r="S21" s="121"/>
    </row>
    <row r="22" spans="1:20" ht="35.15" customHeight="1">
      <c r="A22" s="127"/>
      <c r="B22" s="127"/>
      <c r="C22" s="128"/>
      <c r="D22" s="128"/>
      <c r="E22" s="34" t="s">
        <v>62</v>
      </c>
      <c r="F22" s="35">
        <v>1</v>
      </c>
      <c r="G22" s="134"/>
      <c r="H22" s="128"/>
      <c r="I22" s="134"/>
      <c r="J22" s="35">
        <v>1</v>
      </c>
      <c r="K22" s="35">
        <f>'25、三院-社会福利院设备物资购置资金绩效评价指标体系'!J22</f>
        <v>1</v>
      </c>
      <c r="L22" s="35">
        <f>'26、社会福利院代养服务费'!J22</f>
        <v>1</v>
      </c>
      <c r="M22" s="35">
        <f>'28、三院-儿童福利院改扩建设备购置费绩效评价体系'!J22</f>
        <v>1</v>
      </c>
      <c r="N22" s="35">
        <f>'29、寄养儿童家庭补助'!J22</f>
        <v>1</v>
      </c>
      <c r="O22" s="35">
        <f>'30、儿童福利院胶州工疗康复中心转运经费'!J22</f>
        <v>1</v>
      </c>
      <c r="P22" s="35">
        <f>'31、儿童福利院购买专业化服务绩效评价指标体系'!J21</f>
        <v>1</v>
      </c>
      <c r="Q22" s="35">
        <f>'35、困难居民临时救助专项资金'!J22</f>
        <v>1</v>
      </c>
      <c r="R22" s="35">
        <f t="shared" si="1"/>
        <v>1</v>
      </c>
      <c r="S22" s="121"/>
    </row>
    <row r="23" spans="1:20" ht="35.15" customHeight="1">
      <c r="A23" s="127"/>
      <c r="B23" s="127"/>
      <c r="C23" s="126" t="s">
        <v>63</v>
      </c>
      <c r="D23" s="126">
        <v>4</v>
      </c>
      <c r="E23" s="34" t="s">
        <v>64</v>
      </c>
      <c r="F23" s="33">
        <v>2</v>
      </c>
      <c r="G23" s="132" t="s">
        <v>65</v>
      </c>
      <c r="H23" s="126" t="s">
        <v>42</v>
      </c>
      <c r="I23" s="132" t="s">
        <v>66</v>
      </c>
      <c r="J23" s="35">
        <v>2</v>
      </c>
      <c r="K23" s="35">
        <f>'25、三院-社会福利院设备物资购置资金绩效评价指标体系'!J23</f>
        <v>2</v>
      </c>
      <c r="L23" s="35">
        <f>'26、社会福利院代养服务费'!J23</f>
        <v>2</v>
      </c>
      <c r="M23" s="35">
        <f>'28、三院-儿童福利院改扩建设备购置费绩效评价体系'!J23</f>
        <v>2</v>
      </c>
      <c r="N23" s="35">
        <f>'29、寄养儿童家庭补助'!J23</f>
        <v>2</v>
      </c>
      <c r="O23" s="35">
        <f>'30、儿童福利院胶州工疗康复中心转运经费'!J23</f>
        <v>2</v>
      </c>
      <c r="P23" s="35">
        <f>'31、儿童福利院购买专业化服务绩效评价指标体系'!J22</f>
        <v>2</v>
      </c>
      <c r="Q23" s="35">
        <f>'35、困难居民临时救助专项资金'!J23</f>
        <v>2</v>
      </c>
      <c r="R23" s="35">
        <f t="shared" si="1"/>
        <v>2</v>
      </c>
      <c r="S23" s="121"/>
    </row>
    <row r="24" spans="1:20" ht="35.15" customHeight="1">
      <c r="A24" s="128"/>
      <c r="B24" s="127"/>
      <c r="C24" s="127"/>
      <c r="D24" s="128"/>
      <c r="E24" s="34" t="s">
        <v>67</v>
      </c>
      <c r="F24" s="33">
        <v>2</v>
      </c>
      <c r="G24" s="133"/>
      <c r="H24" s="128"/>
      <c r="I24" s="134"/>
      <c r="J24" s="35">
        <v>2</v>
      </c>
      <c r="K24" s="35">
        <f>'25、三院-社会福利院设备物资购置资金绩效评价指标体系'!J24</f>
        <v>2</v>
      </c>
      <c r="L24" s="35">
        <f>'26、社会福利院代养服务费'!J24</f>
        <v>2</v>
      </c>
      <c r="M24" s="35">
        <f>'28、三院-儿童福利院改扩建设备购置费绩效评价体系'!J24</f>
        <v>2</v>
      </c>
      <c r="N24" s="35">
        <f>'29、寄养儿童家庭补助'!J24</f>
        <v>2</v>
      </c>
      <c r="O24" s="35">
        <f>'30、儿童福利院胶州工疗康复中心转运经费'!J24</f>
        <v>2</v>
      </c>
      <c r="P24" s="35">
        <f>'31、儿童福利院购买专业化服务绩效评价指标体系'!J23</f>
        <v>2</v>
      </c>
      <c r="Q24" s="35">
        <f>'35、困难居民临时救助专项资金'!J24</f>
        <v>2</v>
      </c>
      <c r="R24" s="35">
        <f t="shared" si="1"/>
        <v>2</v>
      </c>
      <c r="S24" s="121"/>
      <c r="T24" s="111"/>
    </row>
    <row r="25" spans="1:20" ht="55" customHeight="1">
      <c r="A25" s="127" t="s">
        <v>68</v>
      </c>
      <c r="B25" s="126" t="s">
        <v>69</v>
      </c>
      <c r="C25" s="35" t="s">
        <v>70</v>
      </c>
      <c r="D25" s="35">
        <v>2</v>
      </c>
      <c r="E25" s="34" t="s">
        <v>70</v>
      </c>
      <c r="F25" s="35">
        <v>2</v>
      </c>
      <c r="G25" s="37" t="s">
        <v>71</v>
      </c>
      <c r="H25" s="38">
        <v>1</v>
      </c>
      <c r="I25" s="37" t="s">
        <v>72</v>
      </c>
      <c r="J25" s="35">
        <v>2</v>
      </c>
      <c r="K25" s="35">
        <f>'25、三院-社会福利院设备物资购置资金绩效评价指标体系'!J25</f>
        <v>2</v>
      </c>
      <c r="L25" s="35">
        <f>'26、社会福利院代养服务费'!J25</f>
        <v>2</v>
      </c>
      <c r="M25" s="35">
        <f>'28、三院-儿童福利院改扩建设备购置费绩效评价体系'!J25</f>
        <v>2</v>
      </c>
      <c r="N25" s="35">
        <f>'29、寄养儿童家庭补助'!J25</f>
        <v>2</v>
      </c>
      <c r="O25" s="35">
        <f>'30、儿童福利院胶州工疗康复中心转运经费'!J25</f>
        <v>2</v>
      </c>
      <c r="P25" s="35">
        <f>'31、儿童福利院购买专业化服务绩效评价指标体系'!J24</f>
        <v>2</v>
      </c>
      <c r="Q25" s="35">
        <f>'35、困难居民临时救助专项资金'!J25</f>
        <v>2</v>
      </c>
      <c r="R25" s="35">
        <f t="shared" si="1"/>
        <v>2</v>
      </c>
      <c r="S25" s="121"/>
    </row>
    <row r="26" spans="1:20" s="4" customFormat="1" ht="43" customHeight="1">
      <c r="A26" s="129"/>
      <c r="B26" s="129"/>
      <c r="C26" s="20" t="s">
        <v>73</v>
      </c>
      <c r="D26" s="20">
        <v>2</v>
      </c>
      <c r="E26" s="93" t="s">
        <v>73</v>
      </c>
      <c r="F26" s="20">
        <v>2</v>
      </c>
      <c r="G26" s="48" t="s">
        <v>74</v>
      </c>
      <c r="H26" s="113">
        <v>1</v>
      </c>
      <c r="I26" s="48" t="s">
        <v>75</v>
      </c>
      <c r="J26" s="20">
        <v>2</v>
      </c>
      <c r="K26" s="20">
        <f>'25、三院-社会福利院设备物资购置资金绩效评价指标体系'!J26</f>
        <v>0</v>
      </c>
      <c r="L26" s="20">
        <v>0.3</v>
      </c>
      <c r="M26" s="20">
        <f>'28、三院-儿童福利院改扩建设备购置费绩效评价体系'!J26</f>
        <v>0</v>
      </c>
      <c r="N26" s="20">
        <f>'29、寄养儿童家庭补助'!J26</f>
        <v>0</v>
      </c>
      <c r="O26" s="20">
        <f>'30、儿童福利院胶州工疗康复中心转运经费'!J26</f>
        <v>0.3</v>
      </c>
      <c r="P26" s="20">
        <f>'31、儿童福利院购买专业化服务绩效评价指标体系'!J25</f>
        <v>2</v>
      </c>
      <c r="Q26" s="20">
        <f>'35、困难居民临时救助专项资金'!J26</f>
        <v>2</v>
      </c>
      <c r="R26" s="20">
        <f t="shared" si="1"/>
        <v>1.64</v>
      </c>
      <c r="S26" s="121"/>
    </row>
    <row r="27" spans="1:20" ht="24.65" customHeight="1">
      <c r="A27" s="127"/>
      <c r="B27" s="127"/>
      <c r="C27" s="126" t="s">
        <v>76</v>
      </c>
      <c r="D27" s="126">
        <v>4</v>
      </c>
      <c r="E27" s="34" t="s">
        <v>77</v>
      </c>
      <c r="F27" s="126">
        <v>4</v>
      </c>
      <c r="G27" s="132" t="s">
        <v>78</v>
      </c>
      <c r="H27" s="126" t="s">
        <v>79</v>
      </c>
      <c r="I27" s="135" t="s">
        <v>80</v>
      </c>
      <c r="J27" s="35">
        <v>1</v>
      </c>
      <c r="K27" s="41">
        <f>'25、三院-社会福利院设备物资购置资金绩效评价指标体系'!J27</f>
        <v>1</v>
      </c>
      <c r="L27" s="35">
        <f>'26、社会福利院代养服务费'!J27</f>
        <v>1</v>
      </c>
      <c r="M27" s="41">
        <f>'28、三院-儿童福利院改扩建设备购置费绩效评价体系'!J27</f>
        <v>1</v>
      </c>
      <c r="N27" s="35">
        <f>'29、寄养儿童家庭补助'!J27</f>
        <v>1</v>
      </c>
      <c r="O27" s="35">
        <f>'30、儿童福利院胶州工疗康复中心转运经费'!J27</f>
        <v>1</v>
      </c>
      <c r="P27" s="41">
        <f>'31、儿童福利院购买专业化服务绩效评价指标体系'!J26</f>
        <v>1</v>
      </c>
      <c r="Q27" s="35">
        <f>'35、困难居民临时救助专项资金'!J27</f>
        <v>1</v>
      </c>
      <c r="R27" s="35">
        <f t="shared" si="1"/>
        <v>1</v>
      </c>
      <c r="S27" s="121"/>
    </row>
    <row r="28" spans="1:20" ht="27" customHeight="1">
      <c r="A28" s="127"/>
      <c r="B28" s="127"/>
      <c r="C28" s="127"/>
      <c r="D28" s="127"/>
      <c r="E28" s="34" t="s">
        <v>81</v>
      </c>
      <c r="F28" s="127"/>
      <c r="G28" s="133"/>
      <c r="H28" s="127"/>
      <c r="I28" s="133"/>
      <c r="J28" s="35">
        <v>1</v>
      </c>
      <c r="K28" s="41">
        <f>'25、三院-社会福利院设备物资购置资金绩效评价指标体系'!J28</f>
        <v>1</v>
      </c>
      <c r="L28" s="35">
        <f>'26、社会福利院代养服务费'!J28</f>
        <v>1</v>
      </c>
      <c r="M28" s="41">
        <f>'28、三院-儿童福利院改扩建设备购置费绩效评价体系'!J28</f>
        <v>1</v>
      </c>
      <c r="N28" s="35">
        <f>'29、寄养儿童家庭补助'!J28</f>
        <v>1</v>
      </c>
      <c r="O28" s="35">
        <f>'30、儿童福利院胶州工疗康复中心转运经费'!J28</f>
        <v>1</v>
      </c>
      <c r="P28" s="41">
        <f>'31、儿童福利院购买专业化服务绩效评价指标体系'!J27</f>
        <v>1</v>
      </c>
      <c r="Q28" s="35">
        <f>'35、困难居民临时救助专项资金'!J28</f>
        <v>1</v>
      </c>
      <c r="R28" s="35">
        <f t="shared" si="1"/>
        <v>1</v>
      </c>
      <c r="S28" s="121"/>
    </row>
    <row r="29" spans="1:20" ht="27" customHeight="1">
      <c r="A29" s="127"/>
      <c r="B29" s="127"/>
      <c r="C29" s="127"/>
      <c r="D29" s="127"/>
      <c r="E29" s="34" t="s">
        <v>82</v>
      </c>
      <c r="F29" s="127"/>
      <c r="G29" s="133"/>
      <c r="H29" s="127"/>
      <c r="I29" s="133"/>
      <c r="J29" s="35">
        <v>1</v>
      </c>
      <c r="K29" s="41">
        <f>'25、三院-社会福利院设备物资购置资金绩效评价指标体系'!J29</f>
        <v>1</v>
      </c>
      <c r="L29" s="35">
        <f>'26、社会福利院代养服务费'!J29</f>
        <v>1</v>
      </c>
      <c r="M29" s="41">
        <f>'28、三院-儿童福利院改扩建设备购置费绩效评价体系'!J29</f>
        <v>1</v>
      </c>
      <c r="N29" s="35">
        <f>'29、寄养儿童家庭补助'!J29</f>
        <v>1</v>
      </c>
      <c r="O29" s="35">
        <f>'30、儿童福利院胶州工疗康复中心转运经费'!J29</f>
        <v>1</v>
      </c>
      <c r="P29" s="41">
        <f>'31、儿童福利院购买专业化服务绩效评价指标体系'!J28</f>
        <v>1</v>
      </c>
      <c r="Q29" s="35">
        <f>'35、困难居民临时救助专项资金'!J29</f>
        <v>1</v>
      </c>
      <c r="R29" s="35">
        <f t="shared" si="1"/>
        <v>1</v>
      </c>
      <c r="S29" s="121"/>
    </row>
    <row r="30" spans="1:20" ht="34" customHeight="1">
      <c r="A30" s="127"/>
      <c r="B30" s="128"/>
      <c r="C30" s="128"/>
      <c r="D30" s="128"/>
      <c r="E30" s="34" t="s">
        <v>83</v>
      </c>
      <c r="F30" s="128"/>
      <c r="G30" s="134"/>
      <c r="H30" s="128"/>
      <c r="I30" s="134"/>
      <c r="J30" s="35">
        <v>1</v>
      </c>
      <c r="K30" s="41">
        <f>'25、三院-社会福利院设备物资购置资金绩效评价指标体系'!J30</f>
        <v>1</v>
      </c>
      <c r="L30" s="35">
        <f>'26、社会福利院代养服务费'!J30</f>
        <v>1</v>
      </c>
      <c r="M30" s="41">
        <f>'28、三院-儿童福利院改扩建设备购置费绩效评价体系'!J30</f>
        <v>1</v>
      </c>
      <c r="N30" s="35">
        <f>'29、寄养儿童家庭补助'!J30</f>
        <v>1</v>
      </c>
      <c r="O30" s="35">
        <f>'30、儿童福利院胶州工疗康复中心转运经费'!J30</f>
        <v>1</v>
      </c>
      <c r="P30" s="41">
        <f>'31、儿童福利院购买专业化服务绩效评价指标体系'!J29</f>
        <v>1</v>
      </c>
      <c r="Q30" s="35">
        <f>'35、困难居民临时救助专项资金'!J30</f>
        <v>1</v>
      </c>
      <c r="R30" s="35">
        <f t="shared" si="1"/>
        <v>1</v>
      </c>
      <c r="S30" s="121"/>
    </row>
    <row r="31" spans="1:20" ht="26.15" customHeight="1">
      <c r="A31" s="127"/>
      <c r="B31" s="126" t="s">
        <v>84</v>
      </c>
      <c r="C31" s="126" t="s">
        <v>85</v>
      </c>
      <c r="D31" s="126">
        <v>6</v>
      </c>
      <c r="E31" s="34" t="s">
        <v>86</v>
      </c>
      <c r="F31" s="35">
        <v>1.5</v>
      </c>
      <c r="G31" s="132" t="s">
        <v>87</v>
      </c>
      <c r="H31" s="126" t="s">
        <v>88</v>
      </c>
      <c r="I31" s="132" t="s">
        <v>89</v>
      </c>
      <c r="J31" s="35">
        <v>1.5</v>
      </c>
      <c r="K31" s="41">
        <f>'25、三院-社会福利院设备物资购置资金绩效评价指标体系'!J31</f>
        <v>1.5</v>
      </c>
      <c r="L31" s="35">
        <f>'26、社会福利院代养服务费'!J31</f>
        <v>1.5</v>
      </c>
      <c r="M31" s="41">
        <f>'28、三院-儿童福利院改扩建设备购置费绩效评价体系'!J31</f>
        <v>1.5</v>
      </c>
      <c r="N31" s="35">
        <f>'29、寄养儿童家庭补助'!J31</f>
        <v>1.5</v>
      </c>
      <c r="O31" s="35">
        <f>'30、儿童福利院胶州工疗康复中心转运经费'!J31</f>
        <v>1.5</v>
      </c>
      <c r="P31" s="41">
        <f>'31、儿童福利院购买专业化服务绩效评价指标体系'!J30</f>
        <v>1.5</v>
      </c>
      <c r="Q31" s="35">
        <f>'35、困难居民临时救助专项资金'!J31</f>
        <v>1.5</v>
      </c>
      <c r="R31" s="35">
        <f t="shared" si="1"/>
        <v>1.5</v>
      </c>
      <c r="S31" s="121"/>
    </row>
    <row r="32" spans="1:20" ht="26.15" customHeight="1">
      <c r="A32" s="127"/>
      <c r="B32" s="127"/>
      <c r="C32" s="127"/>
      <c r="D32" s="127"/>
      <c r="E32" s="34" t="s">
        <v>90</v>
      </c>
      <c r="F32" s="35">
        <v>1.5</v>
      </c>
      <c r="G32" s="133"/>
      <c r="H32" s="127"/>
      <c r="I32" s="133"/>
      <c r="J32" s="35">
        <v>1.5</v>
      </c>
      <c r="K32" s="41">
        <f>'25、三院-社会福利院设备物资购置资金绩效评价指标体系'!J32</f>
        <v>1.5</v>
      </c>
      <c r="L32" s="35">
        <f>'26、社会福利院代养服务费'!J32</f>
        <v>1.5</v>
      </c>
      <c r="M32" s="41">
        <f>'28、三院-儿童福利院改扩建设备购置费绩效评价体系'!J32</f>
        <v>1.5</v>
      </c>
      <c r="N32" s="35">
        <f>'29、寄养儿童家庭补助'!J32</f>
        <v>1.5</v>
      </c>
      <c r="O32" s="35">
        <f>'30、儿童福利院胶州工疗康复中心转运经费'!J32</f>
        <v>1.5</v>
      </c>
      <c r="P32" s="41">
        <f>'31、儿童福利院购买专业化服务绩效评价指标体系'!J31</f>
        <v>1.5</v>
      </c>
      <c r="Q32" s="35">
        <f>'35、困难居民临时救助专项资金'!J32</f>
        <v>1.5</v>
      </c>
      <c r="R32" s="35">
        <f t="shared" si="1"/>
        <v>1.5</v>
      </c>
      <c r="S32" s="121"/>
    </row>
    <row r="33" spans="1:20" ht="26.15" customHeight="1">
      <c r="A33" s="127"/>
      <c r="B33" s="127"/>
      <c r="C33" s="127"/>
      <c r="D33" s="127"/>
      <c r="E33" s="34" t="s">
        <v>91</v>
      </c>
      <c r="F33" s="35">
        <v>1.5</v>
      </c>
      <c r="G33" s="133"/>
      <c r="H33" s="127"/>
      <c r="I33" s="133"/>
      <c r="J33" s="35">
        <v>1.5</v>
      </c>
      <c r="K33" s="41">
        <f>'25、三院-社会福利院设备物资购置资金绩效评价指标体系'!J33</f>
        <v>1.5</v>
      </c>
      <c r="L33" s="35">
        <f>'26、社会福利院代养服务费'!J33</f>
        <v>1.5</v>
      </c>
      <c r="M33" s="41">
        <f>'28、三院-儿童福利院改扩建设备购置费绩效评价体系'!J33</f>
        <v>1.5</v>
      </c>
      <c r="N33" s="35">
        <f>'29、寄养儿童家庭补助'!J33</f>
        <v>1.5</v>
      </c>
      <c r="O33" s="35">
        <f>'30、儿童福利院胶州工疗康复中心转运经费'!J33</f>
        <v>1.5</v>
      </c>
      <c r="P33" s="41">
        <f>'31、儿童福利院购买专业化服务绩效评价指标体系'!J32</f>
        <v>1.5</v>
      </c>
      <c r="Q33" s="35">
        <f>'35、困难居民临时救助专项资金'!J33</f>
        <v>1.5</v>
      </c>
      <c r="R33" s="35">
        <f t="shared" si="1"/>
        <v>1.5</v>
      </c>
      <c r="S33" s="121"/>
      <c r="T33" s="112"/>
    </row>
    <row r="34" spans="1:20" ht="26.15" customHeight="1">
      <c r="A34" s="127"/>
      <c r="B34" s="127"/>
      <c r="C34" s="128"/>
      <c r="D34" s="128"/>
      <c r="E34" s="34" t="s">
        <v>92</v>
      </c>
      <c r="F34" s="35">
        <v>1.5</v>
      </c>
      <c r="G34" s="134"/>
      <c r="H34" s="128"/>
      <c r="I34" s="134"/>
      <c r="J34" s="35">
        <v>1.5</v>
      </c>
      <c r="K34" s="41">
        <f>'25、三院-社会福利院设备物资购置资金绩效评价指标体系'!J34</f>
        <v>1.5</v>
      </c>
      <c r="L34" s="35">
        <f>'26、社会福利院代养服务费'!J34</f>
        <v>1.5</v>
      </c>
      <c r="M34" s="41">
        <f>'28、三院-儿童福利院改扩建设备购置费绩效评价体系'!J34</f>
        <v>1.5</v>
      </c>
      <c r="N34" s="35">
        <f>'29、寄养儿童家庭补助'!J34</f>
        <v>1.5</v>
      </c>
      <c r="O34" s="35">
        <f>'30、儿童福利院胶州工疗康复中心转运经费'!J34</f>
        <v>1.5</v>
      </c>
      <c r="P34" s="41">
        <f>'31、儿童福利院购买专业化服务绩效评价指标体系'!J33</f>
        <v>1.5</v>
      </c>
      <c r="Q34" s="35">
        <f>'35、困难居民临时救助专项资金'!J34</f>
        <v>1.5</v>
      </c>
      <c r="R34" s="35">
        <f t="shared" si="1"/>
        <v>1.5</v>
      </c>
      <c r="S34" s="121"/>
    </row>
    <row r="35" spans="1:20" ht="26.15" customHeight="1">
      <c r="A35" s="127"/>
      <c r="B35" s="127"/>
      <c r="C35" s="126" t="s">
        <v>93</v>
      </c>
      <c r="D35" s="126">
        <v>6</v>
      </c>
      <c r="E35" s="34" t="s">
        <v>94</v>
      </c>
      <c r="F35" s="35">
        <v>1.5</v>
      </c>
      <c r="G35" s="132" t="s">
        <v>95</v>
      </c>
      <c r="H35" s="126" t="s">
        <v>96</v>
      </c>
      <c r="I35" s="132" t="s">
        <v>97</v>
      </c>
      <c r="J35" s="35">
        <v>1.5</v>
      </c>
      <c r="K35" s="41">
        <f>'25、三院-社会福利院设备物资购置资金绩效评价指标体系'!J35</f>
        <v>1.5</v>
      </c>
      <c r="L35" s="35">
        <f>'26、社会福利院代养服务费'!J35</f>
        <v>1.5</v>
      </c>
      <c r="M35" s="41">
        <f>'28、三院-儿童福利院改扩建设备购置费绩效评价体系'!J35</f>
        <v>1.5</v>
      </c>
      <c r="N35" s="35">
        <f>'29、寄养儿童家庭补助'!J35</f>
        <v>1.5</v>
      </c>
      <c r="O35" s="35">
        <f>'30、儿童福利院胶州工疗康复中心转运经费'!J35</f>
        <v>1.5</v>
      </c>
      <c r="P35" s="41">
        <f>'31、儿童福利院购买专业化服务绩效评价指标体系'!J34</f>
        <v>1.5</v>
      </c>
      <c r="Q35" s="35">
        <f>'35、困难居民临时救助专项资金'!J35</f>
        <v>1.5</v>
      </c>
      <c r="R35" s="35">
        <f t="shared" si="1"/>
        <v>1.5</v>
      </c>
      <c r="S35" s="121"/>
    </row>
    <row r="36" spans="1:20" ht="26.15" customHeight="1">
      <c r="A36" s="127"/>
      <c r="B36" s="127"/>
      <c r="C36" s="127"/>
      <c r="D36" s="127"/>
      <c r="E36" s="34" t="s">
        <v>98</v>
      </c>
      <c r="F36" s="35">
        <v>1.5</v>
      </c>
      <c r="G36" s="133"/>
      <c r="H36" s="127"/>
      <c r="I36" s="133"/>
      <c r="J36" s="35">
        <v>1.5</v>
      </c>
      <c r="K36" s="41">
        <f>'25、三院-社会福利院设备物资购置资金绩效评价指标体系'!J36</f>
        <v>1.5</v>
      </c>
      <c r="L36" s="35">
        <f>'26、社会福利院代养服务费'!J36</f>
        <v>1.5</v>
      </c>
      <c r="M36" s="41">
        <f>'28、三院-儿童福利院改扩建设备购置费绩效评价体系'!J36</f>
        <v>1.5</v>
      </c>
      <c r="N36" s="35">
        <f>'29、寄养儿童家庭补助'!J36</f>
        <v>1.5</v>
      </c>
      <c r="O36" s="35">
        <f>'30、儿童福利院胶州工疗康复中心转运经费'!J36</f>
        <v>1.5</v>
      </c>
      <c r="P36" s="41">
        <f>'31、儿童福利院购买专业化服务绩效评价指标体系'!J35</f>
        <v>1.5</v>
      </c>
      <c r="Q36" s="35">
        <f>'35、困难居民临时救助专项资金'!J36</f>
        <v>1.5</v>
      </c>
      <c r="R36" s="35">
        <f t="shared" si="1"/>
        <v>1.5</v>
      </c>
      <c r="S36" s="121"/>
    </row>
    <row r="37" spans="1:20" ht="26.15" customHeight="1">
      <c r="A37" s="127"/>
      <c r="B37" s="127"/>
      <c r="C37" s="127"/>
      <c r="D37" s="127"/>
      <c r="E37" s="34" t="s">
        <v>99</v>
      </c>
      <c r="F37" s="35">
        <v>1.5</v>
      </c>
      <c r="G37" s="133"/>
      <c r="H37" s="127"/>
      <c r="I37" s="133"/>
      <c r="J37" s="35">
        <v>1.5</v>
      </c>
      <c r="K37" s="41">
        <f>'25、三院-社会福利院设备物资购置资金绩效评价指标体系'!J37</f>
        <v>1.5</v>
      </c>
      <c r="L37" s="35">
        <f>'26、社会福利院代养服务费'!J37</f>
        <v>1.5</v>
      </c>
      <c r="M37" s="41">
        <f>'28、三院-儿童福利院改扩建设备购置费绩效评价体系'!J37</f>
        <v>1.5</v>
      </c>
      <c r="N37" s="35">
        <f>'29、寄养儿童家庭补助'!J37</f>
        <v>1.5</v>
      </c>
      <c r="O37" s="35">
        <f>'30、儿童福利院胶州工疗康复中心转运经费'!J37</f>
        <v>1.5</v>
      </c>
      <c r="P37" s="41">
        <f>'31、儿童福利院购买专业化服务绩效评价指标体系'!J36</f>
        <v>1.5</v>
      </c>
      <c r="Q37" s="35">
        <f>'35、困难居民临时救助专项资金'!J37</f>
        <v>1.5</v>
      </c>
      <c r="R37" s="35">
        <f t="shared" si="1"/>
        <v>1.5</v>
      </c>
      <c r="S37" s="121"/>
    </row>
    <row r="38" spans="1:20" ht="39" customHeight="1">
      <c r="A38" s="128"/>
      <c r="B38" s="128"/>
      <c r="C38" s="128"/>
      <c r="D38" s="128"/>
      <c r="E38" s="34" t="s">
        <v>100</v>
      </c>
      <c r="F38" s="35">
        <v>1.5</v>
      </c>
      <c r="G38" s="134"/>
      <c r="H38" s="128"/>
      <c r="I38" s="134"/>
      <c r="J38" s="35">
        <v>1.5</v>
      </c>
      <c r="K38" s="41">
        <f>'25、三院-社会福利院设备物资购置资金绩效评价指标体系'!J38</f>
        <v>1.5</v>
      </c>
      <c r="L38" s="35">
        <f>'26、社会福利院代养服务费'!J38</f>
        <v>1.5</v>
      </c>
      <c r="M38" s="41">
        <f>'28、三院-儿童福利院改扩建设备购置费绩效评价体系'!J38</f>
        <v>1.5</v>
      </c>
      <c r="N38" s="35">
        <f>'29、寄养儿童家庭补助'!J38</f>
        <v>1.5</v>
      </c>
      <c r="O38" s="35">
        <f>'30、儿童福利院胶州工疗康复中心转运经费'!J38</f>
        <v>1.5</v>
      </c>
      <c r="P38" s="41">
        <f>'31、儿童福利院购买专业化服务绩效评价指标体系'!J37</f>
        <v>1.5</v>
      </c>
      <c r="Q38" s="35">
        <f>'35、困难居民临时救助专项资金'!J38</f>
        <v>1.5</v>
      </c>
      <c r="R38" s="35">
        <f t="shared" si="1"/>
        <v>1.5</v>
      </c>
      <c r="S38" s="121"/>
    </row>
    <row r="39" spans="1:20" s="4" customFormat="1" ht="50" customHeight="1">
      <c r="A39" s="130" t="s">
        <v>101</v>
      </c>
      <c r="B39" s="22" t="s">
        <v>102</v>
      </c>
      <c r="C39" s="114" t="s">
        <v>103</v>
      </c>
      <c r="D39" s="22">
        <v>10</v>
      </c>
      <c r="E39" s="92" t="s">
        <v>104</v>
      </c>
      <c r="F39" s="22">
        <v>10</v>
      </c>
      <c r="G39" s="115" t="s">
        <v>105</v>
      </c>
      <c r="H39" s="116">
        <v>1</v>
      </c>
      <c r="I39" s="115" t="s">
        <v>106</v>
      </c>
      <c r="J39" s="20">
        <v>10</v>
      </c>
      <c r="K39" s="20">
        <v>4.0999999999999996</v>
      </c>
      <c r="L39" s="20">
        <v>1.5</v>
      </c>
      <c r="M39" s="20">
        <v>5</v>
      </c>
      <c r="N39" s="20">
        <f>'29、寄养儿童家庭补助'!J39</f>
        <v>0</v>
      </c>
      <c r="O39" s="20">
        <f>'30、儿童福利院胶州工疗康复中心转运经费'!J39</f>
        <v>2</v>
      </c>
      <c r="P39" s="20">
        <f>'31、儿童福利院购买专业化服务绩效评价指标体系'!J38</f>
        <v>10</v>
      </c>
      <c r="Q39" s="20">
        <f>'35、困难居民临时救助专项资金'!J39</f>
        <v>0.5</v>
      </c>
      <c r="R39" s="20">
        <f t="shared" si="1"/>
        <v>5.76</v>
      </c>
      <c r="S39" s="121"/>
    </row>
    <row r="40" spans="1:20" ht="32" customHeight="1">
      <c r="A40" s="131"/>
      <c r="B40" s="117" t="s">
        <v>107</v>
      </c>
      <c r="C40" s="35" t="s">
        <v>108</v>
      </c>
      <c r="D40" s="35">
        <v>5</v>
      </c>
      <c r="E40" s="94" t="s">
        <v>109</v>
      </c>
      <c r="F40" s="118">
        <v>5</v>
      </c>
      <c r="G40" s="109" t="s">
        <v>110</v>
      </c>
      <c r="H40" s="119">
        <v>1</v>
      </c>
      <c r="I40" s="36" t="s">
        <v>111</v>
      </c>
      <c r="J40" s="35">
        <v>5</v>
      </c>
      <c r="K40" s="35">
        <v>5</v>
      </c>
      <c r="L40" s="35">
        <f>'26、社会福利院代养服务费'!J43</f>
        <v>5</v>
      </c>
      <c r="M40" s="35">
        <v>3.5</v>
      </c>
      <c r="N40" s="35">
        <f>'29、寄养儿童家庭补助'!J46</f>
        <v>5</v>
      </c>
      <c r="O40" s="35">
        <f>'30、儿童福利院胶州工疗康复中心转运经费'!J46</f>
        <v>5</v>
      </c>
      <c r="P40" s="35">
        <f>'31、儿童福利院购买专业化服务绩效评价指标体系'!J39</f>
        <v>5</v>
      </c>
      <c r="Q40" s="35">
        <f>'35、困难居民临时救助专项资金'!J46</f>
        <v>5</v>
      </c>
      <c r="R40" s="35">
        <f t="shared" si="1"/>
        <v>4.96</v>
      </c>
      <c r="S40" s="121"/>
    </row>
    <row r="41" spans="1:20" ht="49" customHeight="1">
      <c r="A41" s="131"/>
      <c r="B41" s="33" t="s">
        <v>112</v>
      </c>
      <c r="C41" s="47" t="s">
        <v>113</v>
      </c>
      <c r="D41" s="33">
        <v>5</v>
      </c>
      <c r="E41" s="108" t="s">
        <v>113</v>
      </c>
      <c r="F41" s="49">
        <v>5</v>
      </c>
      <c r="G41" s="109" t="s">
        <v>114</v>
      </c>
      <c r="H41" s="38">
        <v>1</v>
      </c>
      <c r="I41" s="36" t="s">
        <v>115</v>
      </c>
      <c r="J41" s="35">
        <v>5</v>
      </c>
      <c r="K41" s="35">
        <v>5</v>
      </c>
      <c r="L41" s="35">
        <f>'26、社会福利院代养服务费'!J45</f>
        <v>5</v>
      </c>
      <c r="M41" s="35">
        <v>3.5</v>
      </c>
      <c r="N41" s="35">
        <f>'29、寄养儿童家庭补助'!J47</f>
        <v>5</v>
      </c>
      <c r="O41" s="35">
        <f>'30、儿童福利院胶州工疗康复中心转运经费'!J47</f>
        <v>5</v>
      </c>
      <c r="P41" s="35">
        <f>'31、儿童福利院购买专业化服务绩效评价指标体系'!J40</f>
        <v>5</v>
      </c>
      <c r="Q41" s="35">
        <f>'35、困难居民临时救助专项资金'!J47</f>
        <v>5</v>
      </c>
      <c r="R41" s="35">
        <f t="shared" si="1"/>
        <v>4.96</v>
      </c>
      <c r="S41" s="121"/>
      <c r="T41" s="111"/>
    </row>
    <row r="42" spans="1:20" ht="70" customHeight="1">
      <c r="A42" s="131"/>
      <c r="B42" s="34" t="s">
        <v>116</v>
      </c>
      <c r="C42" s="35" t="s">
        <v>117</v>
      </c>
      <c r="D42" s="35">
        <v>5</v>
      </c>
      <c r="E42" s="37" t="s">
        <v>117</v>
      </c>
      <c r="F42" s="35">
        <v>5</v>
      </c>
      <c r="G42" s="37" t="s">
        <v>118</v>
      </c>
      <c r="H42" s="35" t="s">
        <v>119</v>
      </c>
      <c r="I42" s="37" t="s">
        <v>120</v>
      </c>
      <c r="J42" s="35">
        <v>5</v>
      </c>
      <c r="K42" s="35">
        <f>'25、三院-社会福利院设备物资购置资金绩效评价指标体系'!J48</f>
        <v>1.5</v>
      </c>
      <c r="L42" s="35">
        <f>'26、社会福利院代养服务费'!J47</f>
        <v>5</v>
      </c>
      <c r="M42" s="35">
        <f>'28、三院-儿童福利院改扩建设备购置费绩效评价体系'!J51</f>
        <v>0</v>
      </c>
      <c r="N42" s="35">
        <f>'29、寄养儿童家庭补助'!J48</f>
        <v>5</v>
      </c>
      <c r="O42" s="35">
        <f>'30、儿童福利院胶州工疗康复中心转运经费'!J48</f>
        <v>5</v>
      </c>
      <c r="P42" s="35">
        <f>'31、儿童福利院购买专业化服务绩效评价指标体系'!J41</f>
        <v>5</v>
      </c>
      <c r="Q42" s="35">
        <f>'35、困难居民临时救助专项资金'!J48</f>
        <v>5</v>
      </c>
      <c r="R42" s="35">
        <f t="shared" si="1"/>
        <v>4.49</v>
      </c>
      <c r="S42" s="121"/>
    </row>
    <row r="43" spans="1:20" ht="25.5" customHeight="1">
      <c r="A43" s="131" t="s">
        <v>121</v>
      </c>
      <c r="B43" s="131" t="s">
        <v>122</v>
      </c>
      <c r="C43" s="35" t="s">
        <v>123</v>
      </c>
      <c r="D43" s="126">
        <v>25</v>
      </c>
      <c r="E43" s="45" t="s">
        <v>124</v>
      </c>
      <c r="F43" s="35">
        <v>0</v>
      </c>
      <c r="G43" s="109" t="s">
        <v>125</v>
      </c>
      <c r="H43" s="126" t="s">
        <v>126</v>
      </c>
      <c r="I43" s="136" t="s">
        <v>127</v>
      </c>
      <c r="J43" s="35">
        <v>0</v>
      </c>
      <c r="K43" s="35">
        <f>'25、三院-社会福利院设备物资购置资金绩效评价指标体系'!J49</f>
        <v>0</v>
      </c>
      <c r="L43" s="35">
        <v>0</v>
      </c>
      <c r="M43" s="35">
        <f>'28、三院-儿童福利院改扩建设备购置费绩效评价体系'!J54</f>
        <v>0</v>
      </c>
      <c r="N43" s="35">
        <v>0</v>
      </c>
      <c r="O43" s="35">
        <v>0</v>
      </c>
      <c r="P43" s="35">
        <f>'31、儿童福利院购买专业化服务绩效评价指标体系'!J42</f>
        <v>0</v>
      </c>
      <c r="Q43" s="35">
        <f>'35、困难居民临时救助专项资金'!J49</f>
        <v>0</v>
      </c>
      <c r="R43" s="35">
        <f t="shared" si="1"/>
        <v>0</v>
      </c>
      <c r="S43" s="58"/>
    </row>
    <row r="44" spans="1:20" ht="25.5" customHeight="1">
      <c r="A44" s="131"/>
      <c r="B44" s="131"/>
      <c r="C44" s="33" t="s">
        <v>128</v>
      </c>
      <c r="D44" s="127"/>
      <c r="E44" s="45" t="s">
        <v>129</v>
      </c>
      <c r="F44" s="35">
        <v>25</v>
      </c>
      <c r="G44" s="109" t="s">
        <v>130</v>
      </c>
      <c r="H44" s="127"/>
      <c r="I44" s="136"/>
      <c r="J44" s="35">
        <v>25</v>
      </c>
      <c r="K44" s="35">
        <f>'25、三院-社会福利院设备物资购置资金绩效评价指标体系'!J50</f>
        <v>25</v>
      </c>
      <c r="L44" s="35">
        <f>'26、社会福利院代养服务费'!J49</f>
        <v>25</v>
      </c>
      <c r="M44" s="35">
        <v>25</v>
      </c>
      <c r="N44" s="35">
        <f>'29、寄养儿童家庭补助'!J50</f>
        <v>25</v>
      </c>
      <c r="O44" s="35">
        <f>'30、儿童福利院胶州工疗康复中心转运经费'!J50</f>
        <v>25</v>
      </c>
      <c r="P44" s="35">
        <v>25</v>
      </c>
      <c r="Q44" s="35">
        <f>'35、困难居民临时救助专项资金'!J50</f>
        <v>25</v>
      </c>
      <c r="R44" s="35">
        <f t="shared" si="1"/>
        <v>25</v>
      </c>
      <c r="S44" s="58"/>
    </row>
    <row r="45" spans="1:20" ht="25.5" customHeight="1">
      <c r="A45" s="131"/>
      <c r="B45" s="131"/>
      <c r="C45" s="33" t="s">
        <v>131</v>
      </c>
      <c r="D45" s="128"/>
      <c r="E45" s="45" t="s">
        <v>124</v>
      </c>
      <c r="F45" s="35">
        <v>0</v>
      </c>
      <c r="G45" s="109" t="s">
        <v>132</v>
      </c>
      <c r="H45" s="128"/>
      <c r="I45" s="136"/>
      <c r="J45" s="35">
        <v>0</v>
      </c>
      <c r="K45" s="35">
        <f>'25、三院-社会福利院设备物资购置资金绩效评价指标体系'!J51</f>
        <v>0</v>
      </c>
      <c r="L45" s="35">
        <v>0</v>
      </c>
      <c r="M45" s="35">
        <f>'28、三院-儿童福利院改扩建设备购置费绩效评价体系'!J58</f>
        <v>0</v>
      </c>
      <c r="N45" s="35">
        <v>0</v>
      </c>
      <c r="O45" s="35">
        <v>0</v>
      </c>
      <c r="P45" s="35">
        <f>'31、儿童福利院购买专业化服务绩效评价指标体系'!J45</f>
        <v>0</v>
      </c>
      <c r="Q45" s="35">
        <f>'35、困难居民临时救助专项资金'!J51</f>
        <v>0</v>
      </c>
      <c r="R45" s="35">
        <f t="shared" si="1"/>
        <v>0</v>
      </c>
      <c r="S45" s="58"/>
    </row>
    <row r="46" spans="1:20" ht="44.5" customHeight="1">
      <c r="A46" s="131"/>
      <c r="B46" s="131" t="s">
        <v>133</v>
      </c>
      <c r="C46" s="35" t="s">
        <v>134</v>
      </c>
      <c r="D46" s="35">
        <v>1</v>
      </c>
      <c r="E46" s="37" t="s">
        <v>135</v>
      </c>
      <c r="F46" s="35">
        <v>1</v>
      </c>
      <c r="G46" s="37" t="s">
        <v>136</v>
      </c>
      <c r="H46" s="35" t="s">
        <v>137</v>
      </c>
      <c r="I46" s="37" t="s">
        <v>138</v>
      </c>
      <c r="J46" s="35">
        <v>1</v>
      </c>
      <c r="K46" s="35">
        <v>1</v>
      </c>
      <c r="L46" s="35">
        <f>'26、社会福利院代养服务费'!J51</f>
        <v>1</v>
      </c>
      <c r="M46" s="35">
        <f>'28、三院-儿童福利院改扩建设备购置费绩效评价体系'!J59</f>
        <v>1</v>
      </c>
      <c r="N46" s="35">
        <f>'29、寄养儿童家庭补助'!J52</f>
        <v>1</v>
      </c>
      <c r="O46" s="35">
        <f>'30、儿童福利院胶州工疗康复中心转运经费'!J52</f>
        <v>1</v>
      </c>
      <c r="P46" s="35">
        <f>'31、儿童福利院购买专业化服务绩效评价指标体系'!J46</f>
        <v>1</v>
      </c>
      <c r="Q46" s="35">
        <f>'35、困难居民临时救助专项资金'!J52</f>
        <v>1</v>
      </c>
      <c r="R46" s="35">
        <f t="shared" si="1"/>
        <v>1</v>
      </c>
      <c r="S46" s="58"/>
    </row>
    <row r="47" spans="1:20" ht="42.65" customHeight="1">
      <c r="A47" s="131"/>
      <c r="B47" s="131"/>
      <c r="C47" s="35" t="s">
        <v>139</v>
      </c>
      <c r="D47" s="33">
        <v>1</v>
      </c>
      <c r="E47" s="36" t="s">
        <v>139</v>
      </c>
      <c r="F47" s="35">
        <v>1</v>
      </c>
      <c r="G47" s="37" t="s">
        <v>140</v>
      </c>
      <c r="H47" s="35" t="s">
        <v>137</v>
      </c>
      <c r="I47" s="37" t="s">
        <v>141</v>
      </c>
      <c r="J47" s="35">
        <v>1</v>
      </c>
      <c r="K47" s="35">
        <f>'25、三院-社会福利院设备物资购置资金绩效评价指标体系'!J54</f>
        <v>1</v>
      </c>
      <c r="L47" s="35">
        <f>'26、社会福利院代养服务费'!J52</f>
        <v>1</v>
      </c>
      <c r="M47" s="35">
        <f>'28、三院-儿童福利院改扩建设备购置费绩效评价体系'!J60</f>
        <v>1</v>
      </c>
      <c r="N47" s="35">
        <f>'29、寄养儿童家庭补助'!J53</f>
        <v>1</v>
      </c>
      <c r="O47" s="35">
        <f>'30、儿童福利院胶州工疗康复中心转运经费'!J53</f>
        <v>1</v>
      </c>
      <c r="P47" s="35">
        <f>'31、儿童福利院购买专业化服务绩效评价指标体系'!J47</f>
        <v>1</v>
      </c>
      <c r="Q47" s="35">
        <f>'35、困难居民临时救助专项资金'!J53</f>
        <v>1</v>
      </c>
      <c r="R47" s="35">
        <f t="shared" si="1"/>
        <v>1</v>
      </c>
      <c r="S47" s="58"/>
    </row>
    <row r="48" spans="1:20" ht="56.15" customHeight="1">
      <c r="A48" s="131"/>
      <c r="B48" s="33" t="s">
        <v>142</v>
      </c>
      <c r="C48" s="33" t="s">
        <v>143</v>
      </c>
      <c r="D48" s="33">
        <v>8</v>
      </c>
      <c r="E48" s="53" t="s">
        <v>144</v>
      </c>
      <c r="F48" s="35">
        <v>8</v>
      </c>
      <c r="G48" s="37" t="s">
        <v>145</v>
      </c>
      <c r="H48" s="120" t="s">
        <v>146</v>
      </c>
      <c r="I48" s="37" t="s">
        <v>147</v>
      </c>
      <c r="J48" s="35">
        <v>8</v>
      </c>
      <c r="K48" s="35">
        <v>8</v>
      </c>
      <c r="L48" s="35">
        <f>'26、社会福利院代养服务费'!J53</f>
        <v>8</v>
      </c>
      <c r="M48" s="35">
        <f>'28、三院-儿童福利院改扩建设备购置费绩效评价体系'!J61</f>
        <v>8</v>
      </c>
      <c r="N48" s="35">
        <f>'29、寄养儿童家庭补助'!J54</f>
        <v>8</v>
      </c>
      <c r="O48" s="35">
        <f>'30、儿童福利院胶州工疗康复中心转运经费'!J54</f>
        <v>8</v>
      </c>
      <c r="P48" s="35">
        <f>'31、儿童福利院购买专业化服务绩效评价指标体系'!J48</f>
        <v>8</v>
      </c>
      <c r="Q48" s="35">
        <f>'35、困难居民临时救助专项资金'!J54</f>
        <v>8</v>
      </c>
      <c r="R48" s="35">
        <f t="shared" si="1"/>
        <v>8</v>
      </c>
      <c r="S48" s="58"/>
    </row>
    <row r="49" spans="1:19" ht="25.5" customHeight="1">
      <c r="A49" s="123" t="s">
        <v>148</v>
      </c>
      <c r="B49" s="124"/>
      <c r="C49" s="124"/>
      <c r="D49" s="124"/>
      <c r="E49" s="125"/>
      <c r="F49" s="32">
        <f>SUM(F3:F48)</f>
        <v>100</v>
      </c>
      <c r="G49" s="56"/>
      <c r="H49" s="32"/>
      <c r="I49" s="56"/>
      <c r="J49" s="32">
        <f>SUM(J4:J48)</f>
        <v>100</v>
      </c>
      <c r="K49" s="32">
        <f t="shared" ref="K49:R49" si="2">SUM(K4:K48)</f>
        <v>88.6</v>
      </c>
      <c r="L49" s="32">
        <f t="shared" si="2"/>
        <v>89.8</v>
      </c>
      <c r="M49" s="32">
        <f t="shared" si="2"/>
        <v>85</v>
      </c>
      <c r="N49" s="32">
        <f t="shared" si="2"/>
        <v>88</v>
      </c>
      <c r="O49" s="32">
        <f t="shared" si="2"/>
        <v>90.3</v>
      </c>
      <c r="P49" s="32">
        <f t="shared" si="2"/>
        <v>100</v>
      </c>
      <c r="Q49" s="32">
        <f t="shared" si="2"/>
        <v>90.5</v>
      </c>
      <c r="R49" s="32">
        <f t="shared" si="2"/>
        <v>94.81</v>
      </c>
      <c r="S49" s="63">
        <f>R49/F49</f>
        <v>0.94810000000000005</v>
      </c>
    </row>
  </sheetData>
  <mergeCells count="62">
    <mergeCell ref="I23:I24"/>
    <mergeCell ref="I27:I30"/>
    <mergeCell ref="I31:I34"/>
    <mergeCell ref="I35:I38"/>
    <mergeCell ref="I43:I45"/>
    <mergeCell ref="I4:I8"/>
    <mergeCell ref="I9:I11"/>
    <mergeCell ref="I12:I15"/>
    <mergeCell ref="I16:I18"/>
    <mergeCell ref="I19:I22"/>
    <mergeCell ref="H23:H24"/>
    <mergeCell ref="H27:H30"/>
    <mergeCell ref="H31:H34"/>
    <mergeCell ref="H35:H38"/>
    <mergeCell ref="H43:H45"/>
    <mergeCell ref="H4:H8"/>
    <mergeCell ref="H9:H11"/>
    <mergeCell ref="H12:H15"/>
    <mergeCell ref="H16:H18"/>
    <mergeCell ref="H19:H22"/>
    <mergeCell ref="D43:D45"/>
    <mergeCell ref="F27:F30"/>
    <mergeCell ref="G4:G8"/>
    <mergeCell ref="G9:G11"/>
    <mergeCell ref="G12:G15"/>
    <mergeCell ref="G16:G18"/>
    <mergeCell ref="G19:G22"/>
    <mergeCell ref="G23:G24"/>
    <mergeCell ref="G27:G30"/>
    <mergeCell ref="G31:G34"/>
    <mergeCell ref="G35:G38"/>
    <mergeCell ref="C35:C38"/>
    <mergeCell ref="D4:D8"/>
    <mergeCell ref="D9:D11"/>
    <mergeCell ref="D12:D15"/>
    <mergeCell ref="D16:D18"/>
    <mergeCell ref="D19:D22"/>
    <mergeCell ref="D23:D24"/>
    <mergeCell ref="D27:D30"/>
    <mergeCell ref="D31:D34"/>
    <mergeCell ref="D35:D38"/>
    <mergeCell ref="C16:C18"/>
    <mergeCell ref="C19:C22"/>
    <mergeCell ref="C23:C24"/>
    <mergeCell ref="C27:C30"/>
    <mergeCell ref="C31:C34"/>
    <mergeCell ref="A2:I2"/>
    <mergeCell ref="A49:E49"/>
    <mergeCell ref="A4:A24"/>
    <mergeCell ref="A25:A38"/>
    <mergeCell ref="A39:A42"/>
    <mergeCell ref="A43:A48"/>
    <mergeCell ref="B4:B11"/>
    <mergeCell ref="B12:B18"/>
    <mergeCell ref="B19:B24"/>
    <mergeCell ref="B25:B30"/>
    <mergeCell ref="B31:B38"/>
    <mergeCell ref="B43:B45"/>
    <mergeCell ref="B46:B47"/>
    <mergeCell ref="C4:C8"/>
    <mergeCell ref="C9:C11"/>
    <mergeCell ref="C12:C15"/>
  </mergeCells>
  <phoneticPr fontId="26"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G55" workbookViewId="0">
      <selection activeCell="H42" sqref="H42:H44"/>
    </sheetView>
  </sheetViews>
  <sheetFormatPr defaultColWidth="9" defaultRowHeight="14"/>
  <cols>
    <col min="1" max="1" width="8.75" style="27" customWidth="1"/>
    <col min="2" max="2" width="9.25" style="29" customWidth="1"/>
    <col min="3" max="3" width="11.83203125" style="29" customWidth="1"/>
    <col min="4" max="4" width="6.4140625" style="29" customWidth="1"/>
    <col min="5" max="5" width="27.1640625" style="29" customWidth="1"/>
    <col min="6" max="6" width="6.4140625" style="29" customWidth="1"/>
    <col min="7" max="7" width="53.08203125" style="30" customWidth="1"/>
    <col min="8" max="8" width="9.5" style="29" customWidth="1"/>
    <col min="9" max="9" width="53.5" style="30" customWidth="1"/>
    <col min="10" max="10" width="8.25" style="27" customWidth="1"/>
    <col min="11" max="11" width="9.4140625" style="27" customWidth="1"/>
    <col min="12" max="12" width="8.08203125" style="27" customWidth="1"/>
    <col min="13" max="16384" width="9" style="27"/>
  </cols>
  <sheetData>
    <row r="1" spans="1:11" ht="42.75" customHeight="1">
      <c r="A1" s="122" t="s">
        <v>149</v>
      </c>
      <c r="B1" s="122"/>
      <c r="C1" s="122"/>
      <c r="D1" s="122"/>
      <c r="E1" s="122"/>
      <c r="F1" s="122"/>
      <c r="G1" s="122"/>
      <c r="H1" s="122"/>
      <c r="I1" s="122"/>
      <c r="J1" s="122"/>
      <c r="K1" s="122"/>
    </row>
    <row r="2" spans="1:11" ht="48" customHeight="1">
      <c r="A2" s="32" t="s">
        <v>1</v>
      </c>
      <c r="B2" s="32" t="s">
        <v>2</v>
      </c>
      <c r="C2" s="32" t="s">
        <v>3</v>
      </c>
      <c r="D2" s="32" t="s">
        <v>4</v>
      </c>
      <c r="E2" s="32" t="s">
        <v>5</v>
      </c>
      <c r="F2" s="32" t="s">
        <v>6</v>
      </c>
      <c r="G2" s="32" t="s">
        <v>7</v>
      </c>
      <c r="H2" s="32" t="s">
        <v>8</v>
      </c>
      <c r="I2" s="32" t="s">
        <v>9</v>
      </c>
      <c r="J2" s="32" t="s">
        <v>150</v>
      </c>
      <c r="K2" s="32" t="s">
        <v>19</v>
      </c>
    </row>
    <row r="3" spans="1:11" ht="29.5" customHeight="1">
      <c r="A3" s="126" t="s">
        <v>20</v>
      </c>
      <c r="B3" s="126" t="s">
        <v>21</v>
      </c>
      <c r="C3" s="126" t="s">
        <v>22</v>
      </c>
      <c r="D3" s="126">
        <v>3</v>
      </c>
      <c r="E3" s="34" t="s">
        <v>23</v>
      </c>
      <c r="F3" s="35">
        <v>0.6</v>
      </c>
      <c r="G3" s="132" t="s">
        <v>24</v>
      </c>
      <c r="H3" s="126" t="s">
        <v>25</v>
      </c>
      <c r="I3" s="132" t="s">
        <v>26</v>
      </c>
      <c r="J3" s="32">
        <v>0.6</v>
      </c>
      <c r="K3" s="32"/>
    </row>
    <row r="4" spans="1:11" ht="29.5" customHeight="1">
      <c r="A4" s="127"/>
      <c r="B4" s="127"/>
      <c r="C4" s="127"/>
      <c r="D4" s="127"/>
      <c r="E4" s="34" t="s">
        <v>27</v>
      </c>
      <c r="F4" s="35">
        <v>0.6</v>
      </c>
      <c r="G4" s="133"/>
      <c r="H4" s="127"/>
      <c r="I4" s="133"/>
      <c r="J4" s="32">
        <v>0.6</v>
      </c>
      <c r="K4" s="32"/>
    </row>
    <row r="5" spans="1:11" ht="29.5" customHeight="1">
      <c r="A5" s="127"/>
      <c r="B5" s="127"/>
      <c r="C5" s="127"/>
      <c r="D5" s="127"/>
      <c r="E5" s="34" t="s">
        <v>28</v>
      </c>
      <c r="F5" s="35">
        <v>0.6</v>
      </c>
      <c r="G5" s="133"/>
      <c r="H5" s="127"/>
      <c r="I5" s="133"/>
      <c r="J5" s="32">
        <v>0.6</v>
      </c>
      <c r="K5" s="32"/>
    </row>
    <row r="6" spans="1:11" ht="29.5" customHeight="1">
      <c r="A6" s="127"/>
      <c r="B6" s="127"/>
      <c r="C6" s="127"/>
      <c r="D6" s="127"/>
      <c r="E6" s="34" t="s">
        <v>29</v>
      </c>
      <c r="F6" s="35">
        <v>0.6</v>
      </c>
      <c r="G6" s="133"/>
      <c r="H6" s="127"/>
      <c r="I6" s="133"/>
      <c r="J6" s="32">
        <v>0.6</v>
      </c>
      <c r="K6" s="32"/>
    </row>
    <row r="7" spans="1:11" ht="29.5" customHeight="1">
      <c r="A7" s="127"/>
      <c r="B7" s="127"/>
      <c r="C7" s="128"/>
      <c r="D7" s="128"/>
      <c r="E7" s="34" t="s">
        <v>30</v>
      </c>
      <c r="F7" s="35">
        <v>0.6</v>
      </c>
      <c r="G7" s="134"/>
      <c r="H7" s="128"/>
      <c r="I7" s="134"/>
      <c r="J7" s="35">
        <v>0.6</v>
      </c>
      <c r="K7" s="58"/>
    </row>
    <row r="8" spans="1:11" ht="32.5" customHeight="1">
      <c r="A8" s="127"/>
      <c r="B8" s="127"/>
      <c r="C8" s="126" t="s">
        <v>31</v>
      </c>
      <c r="D8" s="126">
        <v>3</v>
      </c>
      <c r="E8" s="34" t="s">
        <v>32</v>
      </c>
      <c r="F8" s="35">
        <v>1</v>
      </c>
      <c r="G8" s="132" t="s">
        <v>33</v>
      </c>
      <c r="H8" s="126" t="s">
        <v>34</v>
      </c>
      <c r="I8" s="132" t="s">
        <v>35</v>
      </c>
      <c r="J8" s="35">
        <v>1</v>
      </c>
      <c r="K8" s="58"/>
    </row>
    <row r="9" spans="1:11" ht="32.5" customHeight="1">
      <c r="A9" s="127"/>
      <c r="B9" s="127"/>
      <c r="C9" s="127"/>
      <c r="D9" s="127"/>
      <c r="E9" s="34" t="s">
        <v>36</v>
      </c>
      <c r="F9" s="35">
        <v>1</v>
      </c>
      <c r="G9" s="133"/>
      <c r="H9" s="127"/>
      <c r="I9" s="133"/>
      <c r="J9" s="35">
        <v>1</v>
      </c>
      <c r="K9" s="58"/>
    </row>
    <row r="10" spans="1:11" ht="32.5" customHeight="1">
      <c r="A10" s="127"/>
      <c r="B10" s="128"/>
      <c r="C10" s="128"/>
      <c r="D10" s="128"/>
      <c r="E10" s="34" t="s">
        <v>37</v>
      </c>
      <c r="F10" s="35">
        <v>1</v>
      </c>
      <c r="G10" s="134"/>
      <c r="H10" s="128"/>
      <c r="I10" s="134"/>
      <c r="J10" s="35">
        <v>1</v>
      </c>
      <c r="K10" s="58"/>
    </row>
    <row r="11" spans="1:11" ht="32.5" customHeight="1">
      <c r="A11" s="127"/>
      <c r="B11" s="126" t="s">
        <v>38</v>
      </c>
      <c r="C11" s="126" t="s">
        <v>39</v>
      </c>
      <c r="D11" s="126">
        <v>3</v>
      </c>
      <c r="E11" s="34" t="s">
        <v>40</v>
      </c>
      <c r="F11" s="35">
        <v>0.75</v>
      </c>
      <c r="G11" s="132" t="s">
        <v>41</v>
      </c>
      <c r="H11" s="126" t="s">
        <v>42</v>
      </c>
      <c r="I11" s="132" t="s">
        <v>43</v>
      </c>
      <c r="J11" s="35">
        <v>0.75</v>
      </c>
      <c r="K11" s="58"/>
    </row>
    <row r="12" spans="1:11" ht="32.5" customHeight="1">
      <c r="A12" s="127"/>
      <c r="B12" s="127"/>
      <c r="C12" s="127"/>
      <c r="D12" s="127"/>
      <c r="E12" s="34" t="s">
        <v>44</v>
      </c>
      <c r="F12" s="35">
        <v>0.75</v>
      </c>
      <c r="G12" s="133"/>
      <c r="H12" s="127"/>
      <c r="I12" s="133"/>
      <c r="J12" s="35">
        <v>0.75</v>
      </c>
      <c r="K12" s="58"/>
    </row>
    <row r="13" spans="1:11" ht="32.5" customHeight="1">
      <c r="A13" s="127"/>
      <c r="B13" s="127"/>
      <c r="C13" s="127"/>
      <c r="D13" s="127"/>
      <c r="E13" s="34" t="s">
        <v>45</v>
      </c>
      <c r="F13" s="35">
        <v>0.75</v>
      </c>
      <c r="G13" s="133"/>
      <c r="H13" s="127"/>
      <c r="I13" s="133"/>
      <c r="J13" s="35">
        <v>0.75</v>
      </c>
      <c r="K13" s="58"/>
    </row>
    <row r="14" spans="1:11" ht="42" customHeight="1">
      <c r="A14" s="127"/>
      <c r="B14" s="127"/>
      <c r="C14" s="128"/>
      <c r="D14" s="128"/>
      <c r="E14" s="34" t="s">
        <v>46</v>
      </c>
      <c r="F14" s="35">
        <v>0.75</v>
      </c>
      <c r="G14" s="134"/>
      <c r="H14" s="128"/>
      <c r="I14" s="134"/>
      <c r="J14" s="35">
        <v>0.75</v>
      </c>
      <c r="K14" s="58"/>
    </row>
    <row r="15" spans="1:11" ht="42" customHeight="1">
      <c r="A15" s="127"/>
      <c r="B15" s="127"/>
      <c r="C15" s="126" t="s">
        <v>47</v>
      </c>
      <c r="D15" s="126">
        <v>3</v>
      </c>
      <c r="E15" s="34" t="s">
        <v>48</v>
      </c>
      <c r="F15" s="35">
        <v>1</v>
      </c>
      <c r="G15" s="132" t="s">
        <v>49</v>
      </c>
      <c r="H15" s="126" t="s">
        <v>50</v>
      </c>
      <c r="I15" s="132" t="s">
        <v>51</v>
      </c>
      <c r="J15" s="35">
        <v>1</v>
      </c>
      <c r="K15" s="58"/>
    </row>
    <row r="16" spans="1:11" ht="42" customHeight="1">
      <c r="A16" s="127"/>
      <c r="B16" s="127"/>
      <c r="C16" s="127"/>
      <c r="D16" s="127"/>
      <c r="E16" s="34" t="s">
        <v>52</v>
      </c>
      <c r="F16" s="35">
        <v>1</v>
      </c>
      <c r="G16" s="133"/>
      <c r="H16" s="127"/>
      <c r="I16" s="133"/>
      <c r="J16" s="35">
        <v>1</v>
      </c>
      <c r="K16" s="58"/>
    </row>
    <row r="17" spans="1:13" ht="29.5" customHeight="1">
      <c r="A17" s="127"/>
      <c r="B17" s="128"/>
      <c r="C17" s="128"/>
      <c r="D17" s="128"/>
      <c r="E17" s="34" t="s">
        <v>53</v>
      </c>
      <c r="F17" s="35">
        <v>1</v>
      </c>
      <c r="G17" s="134"/>
      <c r="H17" s="128"/>
      <c r="I17" s="134"/>
      <c r="J17" s="35">
        <v>1</v>
      </c>
      <c r="K17" s="58"/>
    </row>
    <row r="18" spans="1:13" ht="35.15" customHeight="1">
      <c r="A18" s="127"/>
      <c r="B18" s="126" t="s">
        <v>54</v>
      </c>
      <c r="C18" s="126" t="s">
        <v>55</v>
      </c>
      <c r="D18" s="126">
        <v>4</v>
      </c>
      <c r="E18" s="34" t="s">
        <v>56</v>
      </c>
      <c r="F18" s="35">
        <v>1</v>
      </c>
      <c r="G18" s="132" t="s">
        <v>57</v>
      </c>
      <c r="H18" s="126" t="s">
        <v>58</v>
      </c>
      <c r="I18" s="132" t="s">
        <v>59</v>
      </c>
      <c r="J18" s="35">
        <v>1</v>
      </c>
      <c r="K18" s="58"/>
    </row>
    <row r="19" spans="1:13" ht="35.15" customHeight="1">
      <c r="A19" s="127"/>
      <c r="B19" s="127"/>
      <c r="C19" s="127"/>
      <c r="D19" s="127"/>
      <c r="E19" s="34" t="s">
        <v>60</v>
      </c>
      <c r="F19" s="35">
        <v>1</v>
      </c>
      <c r="G19" s="133"/>
      <c r="H19" s="127"/>
      <c r="I19" s="133"/>
      <c r="J19" s="35">
        <v>1</v>
      </c>
      <c r="K19" s="58"/>
    </row>
    <row r="20" spans="1:13" ht="35.15" customHeight="1">
      <c r="A20" s="127"/>
      <c r="B20" s="127"/>
      <c r="C20" s="127"/>
      <c r="D20" s="127"/>
      <c r="E20" s="34" t="s">
        <v>61</v>
      </c>
      <c r="F20" s="35">
        <v>1</v>
      </c>
      <c r="G20" s="133"/>
      <c r="H20" s="127"/>
      <c r="I20" s="133"/>
      <c r="J20" s="35">
        <v>1</v>
      </c>
      <c r="K20" s="58"/>
    </row>
    <row r="21" spans="1:13" ht="35.15" customHeight="1">
      <c r="A21" s="127"/>
      <c r="B21" s="127"/>
      <c r="C21" s="128"/>
      <c r="D21" s="128"/>
      <c r="E21" s="34" t="s">
        <v>62</v>
      </c>
      <c r="F21" s="35">
        <v>1</v>
      </c>
      <c r="G21" s="134"/>
      <c r="H21" s="128"/>
      <c r="I21" s="134"/>
      <c r="J21" s="35">
        <v>1</v>
      </c>
      <c r="K21" s="58"/>
    </row>
    <row r="22" spans="1:13" ht="35.15" customHeight="1">
      <c r="A22" s="127"/>
      <c r="B22" s="127"/>
      <c r="C22" s="126" t="s">
        <v>63</v>
      </c>
      <c r="D22" s="126">
        <v>4</v>
      </c>
      <c r="E22" s="34" t="s">
        <v>64</v>
      </c>
      <c r="F22" s="33">
        <v>2</v>
      </c>
      <c r="G22" s="132" t="s">
        <v>65</v>
      </c>
      <c r="H22" s="126" t="s">
        <v>42</v>
      </c>
      <c r="I22" s="132" t="s">
        <v>66</v>
      </c>
      <c r="J22" s="33">
        <v>2</v>
      </c>
      <c r="K22" s="59"/>
    </row>
    <row r="23" spans="1:13" ht="35.15" customHeight="1">
      <c r="A23" s="128"/>
      <c r="B23" s="127"/>
      <c r="C23" s="127"/>
      <c r="D23" s="128"/>
      <c r="E23" s="34" t="s">
        <v>67</v>
      </c>
      <c r="F23" s="33">
        <v>2</v>
      </c>
      <c r="G23" s="133"/>
      <c r="H23" s="128"/>
      <c r="I23" s="134"/>
      <c r="J23" s="33">
        <v>2</v>
      </c>
      <c r="K23" s="59"/>
      <c r="L23" s="111"/>
    </row>
    <row r="24" spans="1:13" ht="34.5" customHeight="1">
      <c r="A24" s="127" t="s">
        <v>68</v>
      </c>
      <c r="B24" s="126" t="s">
        <v>69</v>
      </c>
      <c r="C24" s="35" t="s">
        <v>70</v>
      </c>
      <c r="D24" s="35">
        <v>2</v>
      </c>
      <c r="E24" s="34" t="s">
        <v>70</v>
      </c>
      <c r="F24" s="35">
        <v>2</v>
      </c>
      <c r="G24" s="37" t="s">
        <v>71</v>
      </c>
      <c r="H24" s="38">
        <v>1</v>
      </c>
      <c r="I24" s="37" t="s">
        <v>72</v>
      </c>
      <c r="J24" s="41">
        <v>2</v>
      </c>
      <c r="K24" s="58"/>
    </row>
    <row r="25" spans="1:13" ht="34.5" customHeight="1">
      <c r="A25" s="127"/>
      <c r="B25" s="127"/>
      <c r="C25" s="35" t="s">
        <v>73</v>
      </c>
      <c r="D25" s="35">
        <v>2</v>
      </c>
      <c r="E25" s="34" t="s">
        <v>73</v>
      </c>
      <c r="F25" s="35">
        <v>2</v>
      </c>
      <c r="G25" s="37" t="s">
        <v>74</v>
      </c>
      <c r="H25" s="38">
        <v>1</v>
      </c>
      <c r="I25" s="37" t="s">
        <v>75</v>
      </c>
      <c r="J25" s="41">
        <v>2</v>
      </c>
      <c r="K25" s="58"/>
      <c r="L25" s="27">
        <v>4518</v>
      </c>
      <c r="M25" s="27">
        <v>4514.12</v>
      </c>
    </row>
    <row r="26" spans="1:13" ht="24.65" customHeight="1">
      <c r="A26" s="127"/>
      <c r="B26" s="127"/>
      <c r="C26" s="126" t="s">
        <v>76</v>
      </c>
      <c r="D26" s="126">
        <v>4</v>
      </c>
      <c r="E26" s="34" t="s">
        <v>77</v>
      </c>
      <c r="F26" s="126">
        <v>4</v>
      </c>
      <c r="G26" s="132" t="s">
        <v>78</v>
      </c>
      <c r="H26" s="126" t="s">
        <v>79</v>
      </c>
      <c r="I26" s="132" t="s">
        <v>80</v>
      </c>
      <c r="J26" s="35">
        <v>1</v>
      </c>
      <c r="K26" s="58"/>
    </row>
    <row r="27" spans="1:13" ht="27" customHeight="1">
      <c r="A27" s="127"/>
      <c r="B27" s="127"/>
      <c r="C27" s="127"/>
      <c r="D27" s="127"/>
      <c r="E27" s="34" t="s">
        <v>81</v>
      </c>
      <c r="F27" s="127"/>
      <c r="G27" s="133"/>
      <c r="H27" s="127"/>
      <c r="I27" s="133"/>
      <c r="J27" s="35">
        <v>1</v>
      </c>
      <c r="K27" s="58"/>
    </row>
    <row r="28" spans="1:13" ht="27" customHeight="1">
      <c r="A28" s="127"/>
      <c r="B28" s="127"/>
      <c r="C28" s="127"/>
      <c r="D28" s="127"/>
      <c r="E28" s="34" t="s">
        <v>82</v>
      </c>
      <c r="F28" s="127"/>
      <c r="G28" s="133"/>
      <c r="H28" s="127"/>
      <c r="I28" s="133"/>
      <c r="J28" s="35">
        <v>1</v>
      </c>
      <c r="K28" s="58"/>
    </row>
    <row r="29" spans="1:13" ht="34" customHeight="1">
      <c r="A29" s="127"/>
      <c r="B29" s="128"/>
      <c r="C29" s="128"/>
      <c r="D29" s="128"/>
      <c r="E29" s="34" t="s">
        <v>83</v>
      </c>
      <c r="F29" s="128"/>
      <c r="G29" s="134"/>
      <c r="H29" s="128"/>
      <c r="I29" s="134"/>
      <c r="J29" s="35">
        <v>1</v>
      </c>
      <c r="K29" s="58"/>
    </row>
    <row r="30" spans="1:13" ht="26.15" customHeight="1">
      <c r="A30" s="127"/>
      <c r="B30" s="126" t="s">
        <v>151</v>
      </c>
      <c r="C30" s="126" t="s">
        <v>85</v>
      </c>
      <c r="D30" s="126">
        <v>6</v>
      </c>
      <c r="E30" s="34" t="s">
        <v>86</v>
      </c>
      <c r="F30" s="35">
        <v>1.5</v>
      </c>
      <c r="G30" s="132" t="s">
        <v>87</v>
      </c>
      <c r="H30" s="126" t="s">
        <v>88</v>
      </c>
      <c r="I30" s="132" t="s">
        <v>89</v>
      </c>
      <c r="J30" s="35">
        <v>1.5</v>
      </c>
      <c r="K30" s="58"/>
    </row>
    <row r="31" spans="1:13" ht="26.15" customHeight="1">
      <c r="A31" s="127"/>
      <c r="B31" s="127"/>
      <c r="C31" s="127"/>
      <c r="D31" s="127"/>
      <c r="E31" s="34" t="s">
        <v>90</v>
      </c>
      <c r="F31" s="35">
        <v>1.5</v>
      </c>
      <c r="G31" s="133"/>
      <c r="H31" s="127"/>
      <c r="I31" s="133"/>
      <c r="J31" s="35">
        <v>1.5</v>
      </c>
      <c r="K31" s="58"/>
    </row>
    <row r="32" spans="1:13" ht="26.15" customHeight="1">
      <c r="A32" s="127"/>
      <c r="B32" s="127"/>
      <c r="C32" s="127"/>
      <c r="D32" s="127"/>
      <c r="E32" s="34" t="s">
        <v>91</v>
      </c>
      <c r="F32" s="35">
        <v>1.5</v>
      </c>
      <c r="G32" s="133"/>
      <c r="H32" s="127"/>
      <c r="I32" s="133"/>
      <c r="J32" s="35">
        <v>1.5</v>
      </c>
      <c r="K32" s="58"/>
      <c r="L32" s="112"/>
    </row>
    <row r="33" spans="1:13" ht="26.15" customHeight="1">
      <c r="A33" s="127"/>
      <c r="B33" s="127"/>
      <c r="C33" s="128"/>
      <c r="D33" s="128"/>
      <c r="E33" s="34" t="s">
        <v>92</v>
      </c>
      <c r="F33" s="35">
        <v>1.5</v>
      </c>
      <c r="G33" s="134"/>
      <c r="H33" s="128"/>
      <c r="I33" s="134"/>
      <c r="J33" s="35">
        <v>1.5</v>
      </c>
      <c r="K33" s="58"/>
    </row>
    <row r="34" spans="1:13" ht="26.15" customHeight="1">
      <c r="A34" s="127"/>
      <c r="B34" s="127"/>
      <c r="C34" s="126" t="s">
        <v>93</v>
      </c>
      <c r="D34" s="126">
        <v>6</v>
      </c>
      <c r="E34" s="34" t="s">
        <v>94</v>
      </c>
      <c r="F34" s="35">
        <v>1.5</v>
      </c>
      <c r="G34" s="132" t="s">
        <v>95</v>
      </c>
      <c r="H34" s="126" t="s">
        <v>96</v>
      </c>
      <c r="I34" s="132" t="s">
        <v>97</v>
      </c>
      <c r="J34" s="35">
        <v>1.5</v>
      </c>
      <c r="K34" s="58"/>
    </row>
    <row r="35" spans="1:13" ht="26.15" customHeight="1">
      <c r="A35" s="127"/>
      <c r="B35" s="127"/>
      <c r="C35" s="127"/>
      <c r="D35" s="127"/>
      <c r="E35" s="34" t="s">
        <v>98</v>
      </c>
      <c r="F35" s="35">
        <v>1.5</v>
      </c>
      <c r="G35" s="133"/>
      <c r="H35" s="127"/>
      <c r="I35" s="133"/>
      <c r="J35" s="35">
        <v>1.5</v>
      </c>
      <c r="K35" s="58"/>
    </row>
    <row r="36" spans="1:13" ht="26.15" customHeight="1">
      <c r="A36" s="127"/>
      <c r="B36" s="127"/>
      <c r="C36" s="127"/>
      <c r="D36" s="127"/>
      <c r="E36" s="34" t="s">
        <v>99</v>
      </c>
      <c r="F36" s="35">
        <v>1.5</v>
      </c>
      <c r="G36" s="133"/>
      <c r="H36" s="127"/>
      <c r="I36" s="133"/>
      <c r="J36" s="35">
        <v>1.5</v>
      </c>
      <c r="K36" s="58"/>
    </row>
    <row r="37" spans="1:13" ht="39" customHeight="1">
      <c r="A37" s="128"/>
      <c r="B37" s="128"/>
      <c r="C37" s="128"/>
      <c r="D37" s="128"/>
      <c r="E37" s="34" t="s">
        <v>100</v>
      </c>
      <c r="F37" s="35">
        <v>1.5</v>
      </c>
      <c r="G37" s="134"/>
      <c r="H37" s="128"/>
      <c r="I37" s="134"/>
      <c r="J37" s="35">
        <v>1.5</v>
      </c>
      <c r="K37" s="58"/>
    </row>
    <row r="38" spans="1:13" ht="46" customHeight="1">
      <c r="A38" s="131" t="s">
        <v>101</v>
      </c>
      <c r="B38" s="33" t="s">
        <v>102</v>
      </c>
      <c r="C38" s="47" t="s">
        <v>103</v>
      </c>
      <c r="D38" s="33">
        <v>10</v>
      </c>
      <c r="E38" s="105" t="s">
        <v>152</v>
      </c>
      <c r="F38" s="33">
        <v>10</v>
      </c>
      <c r="G38" s="36" t="s">
        <v>153</v>
      </c>
      <c r="H38" s="40">
        <v>1</v>
      </c>
      <c r="I38" s="33" t="s">
        <v>154</v>
      </c>
      <c r="J38" s="41">
        <v>10</v>
      </c>
      <c r="K38" s="58"/>
      <c r="L38" s="27">
        <v>301200</v>
      </c>
      <c r="M38" s="27">
        <v>300941</v>
      </c>
    </row>
    <row r="39" spans="1:13" s="28" customFormat="1" ht="32" customHeight="1">
      <c r="A39" s="138"/>
      <c r="B39" s="42" t="s">
        <v>107</v>
      </c>
      <c r="C39" s="41" t="s">
        <v>108</v>
      </c>
      <c r="D39" s="41">
        <v>5</v>
      </c>
      <c r="E39" s="94" t="s">
        <v>109</v>
      </c>
      <c r="F39" s="44">
        <v>5</v>
      </c>
      <c r="G39" s="106" t="s">
        <v>110</v>
      </c>
      <c r="H39" s="107">
        <v>1</v>
      </c>
      <c r="I39" s="60" t="s">
        <v>111</v>
      </c>
      <c r="J39" s="41">
        <v>5</v>
      </c>
      <c r="K39" s="61"/>
    </row>
    <row r="40" spans="1:13" ht="49" customHeight="1">
      <c r="A40" s="131"/>
      <c r="B40" s="33" t="s">
        <v>112</v>
      </c>
      <c r="C40" s="47" t="s">
        <v>113</v>
      </c>
      <c r="D40" s="33">
        <v>5</v>
      </c>
      <c r="E40" s="108" t="s">
        <v>113</v>
      </c>
      <c r="F40" s="49">
        <v>5</v>
      </c>
      <c r="G40" s="37" t="s">
        <v>155</v>
      </c>
      <c r="H40" s="38">
        <v>1</v>
      </c>
      <c r="I40" s="33" t="s">
        <v>115</v>
      </c>
      <c r="J40" s="41">
        <v>5</v>
      </c>
      <c r="K40" s="58"/>
      <c r="L40" s="111"/>
    </row>
    <row r="41" spans="1:13" ht="70" customHeight="1">
      <c r="A41" s="131"/>
      <c r="B41" s="34" t="s">
        <v>116</v>
      </c>
      <c r="C41" s="35" t="s">
        <v>117</v>
      </c>
      <c r="D41" s="35">
        <v>5</v>
      </c>
      <c r="E41" s="45" t="s">
        <v>117</v>
      </c>
      <c r="F41" s="35">
        <v>5</v>
      </c>
      <c r="G41" s="37" t="s">
        <v>118</v>
      </c>
      <c r="H41" s="35" t="s">
        <v>119</v>
      </c>
      <c r="I41" s="37" t="s">
        <v>120</v>
      </c>
      <c r="J41" s="41">
        <v>5</v>
      </c>
      <c r="K41" s="58"/>
    </row>
    <row r="42" spans="1:13" ht="25.5" customHeight="1">
      <c r="A42" s="131" t="s">
        <v>121</v>
      </c>
      <c r="B42" s="131" t="s">
        <v>122</v>
      </c>
      <c r="C42" s="35" t="s">
        <v>123</v>
      </c>
      <c r="D42" s="126">
        <v>25</v>
      </c>
      <c r="E42" s="45" t="s">
        <v>124</v>
      </c>
      <c r="F42" s="35">
        <v>0</v>
      </c>
      <c r="G42" s="109" t="s">
        <v>125</v>
      </c>
      <c r="H42" s="139" t="s">
        <v>126</v>
      </c>
      <c r="I42" s="136" t="s">
        <v>127</v>
      </c>
      <c r="J42" s="35">
        <v>0</v>
      </c>
      <c r="K42" s="58"/>
    </row>
    <row r="43" spans="1:13" ht="25.5" customHeight="1">
      <c r="A43" s="131"/>
      <c r="B43" s="131"/>
      <c r="C43" s="33" t="s">
        <v>128</v>
      </c>
      <c r="D43" s="127"/>
      <c r="E43" s="45" t="s">
        <v>129</v>
      </c>
      <c r="F43" s="35">
        <v>25</v>
      </c>
      <c r="G43" s="109" t="s">
        <v>130</v>
      </c>
      <c r="H43" s="140"/>
      <c r="I43" s="136"/>
      <c r="J43" s="35">
        <v>25</v>
      </c>
      <c r="K43" s="58"/>
    </row>
    <row r="44" spans="1:13" ht="25.5" customHeight="1">
      <c r="A44" s="131"/>
      <c r="B44" s="131"/>
      <c r="C44" s="33" t="s">
        <v>131</v>
      </c>
      <c r="D44" s="128"/>
      <c r="E44" s="45" t="s">
        <v>124</v>
      </c>
      <c r="F44" s="35">
        <v>0</v>
      </c>
      <c r="G44" s="109" t="s">
        <v>132</v>
      </c>
      <c r="H44" s="141"/>
      <c r="I44" s="136"/>
      <c r="J44" s="35">
        <v>0</v>
      </c>
      <c r="K44" s="58"/>
    </row>
    <row r="45" spans="1:13" ht="44.5" customHeight="1">
      <c r="A45" s="131"/>
      <c r="B45" s="131" t="s">
        <v>133</v>
      </c>
      <c r="C45" s="35" t="s">
        <v>134</v>
      </c>
      <c r="D45" s="35">
        <v>1</v>
      </c>
      <c r="E45" s="45" t="s">
        <v>135</v>
      </c>
      <c r="F45" s="35">
        <v>1</v>
      </c>
      <c r="G45" s="37" t="s">
        <v>136</v>
      </c>
      <c r="H45" s="41" t="s">
        <v>137</v>
      </c>
      <c r="I45" s="37" t="s">
        <v>138</v>
      </c>
      <c r="J45" s="35">
        <v>1</v>
      </c>
      <c r="K45" s="58"/>
    </row>
    <row r="46" spans="1:13" ht="42.65" customHeight="1">
      <c r="A46" s="131"/>
      <c r="B46" s="131"/>
      <c r="C46" s="35" t="s">
        <v>139</v>
      </c>
      <c r="D46" s="33">
        <v>1</v>
      </c>
      <c r="E46" s="53" t="s">
        <v>139</v>
      </c>
      <c r="F46" s="35">
        <v>1</v>
      </c>
      <c r="G46" s="37" t="s">
        <v>140</v>
      </c>
      <c r="H46" s="41" t="s">
        <v>137</v>
      </c>
      <c r="I46" s="37" t="s">
        <v>141</v>
      </c>
      <c r="J46" s="35">
        <v>1</v>
      </c>
      <c r="K46" s="58"/>
    </row>
    <row r="47" spans="1:13" ht="56.15" customHeight="1">
      <c r="A47" s="131"/>
      <c r="B47" s="33" t="s">
        <v>142</v>
      </c>
      <c r="C47" s="33" t="s">
        <v>156</v>
      </c>
      <c r="D47" s="33">
        <v>8</v>
      </c>
      <c r="E47" s="53" t="s">
        <v>157</v>
      </c>
      <c r="F47" s="35">
        <v>8</v>
      </c>
      <c r="G47" s="37" t="s">
        <v>145</v>
      </c>
      <c r="H47" s="38">
        <v>1</v>
      </c>
      <c r="I47" s="37" t="s">
        <v>158</v>
      </c>
      <c r="J47" s="35">
        <v>8</v>
      </c>
      <c r="K47" s="58"/>
    </row>
    <row r="48" spans="1:13" ht="25.5" customHeight="1">
      <c r="A48" s="137" t="s">
        <v>148</v>
      </c>
      <c r="B48" s="137"/>
      <c r="C48" s="137"/>
      <c r="D48" s="32">
        <f>SUM(D3:D47)</f>
        <v>100</v>
      </c>
      <c r="E48" s="110"/>
      <c r="F48" s="32">
        <f>SUM(F2:F47)</f>
        <v>100</v>
      </c>
      <c r="G48" s="56"/>
      <c r="H48" s="32"/>
      <c r="I48" s="56"/>
      <c r="J48" s="32">
        <f>SUM(J3:J47)</f>
        <v>100</v>
      </c>
      <c r="K48" s="63">
        <f>J48/F48</f>
        <v>1</v>
      </c>
    </row>
  </sheetData>
  <mergeCells count="62">
    <mergeCell ref="I22:I23"/>
    <mergeCell ref="I26:I29"/>
    <mergeCell ref="I30:I33"/>
    <mergeCell ref="I34:I37"/>
    <mergeCell ref="I42:I44"/>
    <mergeCell ref="I3:I7"/>
    <mergeCell ref="I8:I10"/>
    <mergeCell ref="I11:I14"/>
    <mergeCell ref="I15:I17"/>
    <mergeCell ref="I18:I21"/>
    <mergeCell ref="H22:H23"/>
    <mergeCell ref="H26:H29"/>
    <mergeCell ref="H30:H33"/>
    <mergeCell ref="H34:H37"/>
    <mergeCell ref="H42:H44"/>
    <mergeCell ref="H3:H7"/>
    <mergeCell ref="H8:H10"/>
    <mergeCell ref="H11:H14"/>
    <mergeCell ref="H15:H17"/>
    <mergeCell ref="H18:H21"/>
    <mergeCell ref="D42:D44"/>
    <mergeCell ref="F26:F29"/>
    <mergeCell ref="G3:G7"/>
    <mergeCell ref="G8:G10"/>
    <mergeCell ref="G11:G14"/>
    <mergeCell ref="G15:G17"/>
    <mergeCell ref="G18:G21"/>
    <mergeCell ref="G22:G23"/>
    <mergeCell ref="G26:G29"/>
    <mergeCell ref="G30:G33"/>
    <mergeCell ref="G34:G37"/>
    <mergeCell ref="C34:C37"/>
    <mergeCell ref="D3:D7"/>
    <mergeCell ref="D8:D10"/>
    <mergeCell ref="D11:D14"/>
    <mergeCell ref="D15:D17"/>
    <mergeCell ref="D18:D21"/>
    <mergeCell ref="D22:D23"/>
    <mergeCell ref="D26:D29"/>
    <mergeCell ref="D30:D33"/>
    <mergeCell ref="D34:D37"/>
    <mergeCell ref="C15:C17"/>
    <mergeCell ref="C18:C21"/>
    <mergeCell ref="C22:C23"/>
    <mergeCell ref="C26:C29"/>
    <mergeCell ref="C30:C33"/>
    <mergeCell ref="A1:K1"/>
    <mergeCell ref="A48:C48"/>
    <mergeCell ref="A3:A23"/>
    <mergeCell ref="A24:A37"/>
    <mergeCell ref="A38:A41"/>
    <mergeCell ref="A42:A47"/>
    <mergeCell ref="B3:B10"/>
    <mergeCell ref="B11:B17"/>
    <mergeCell ref="B18:B23"/>
    <mergeCell ref="B24:B29"/>
    <mergeCell ref="B30:B37"/>
    <mergeCell ref="B42:B44"/>
    <mergeCell ref="B45:B46"/>
    <mergeCell ref="C3:C7"/>
    <mergeCell ref="C8:C10"/>
    <mergeCell ref="C11:C14"/>
  </mergeCells>
  <phoneticPr fontId="26" type="noConversion"/>
  <pageMargins left="0.31458333333333299" right="0.23611111111111099" top="0.31458333333333299" bottom="0.27500000000000002" header="0.3" footer="0.3"/>
  <pageSetup paperSize="9" scale="7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I46" workbookViewId="0">
      <selection activeCell="L46" sqref="L1:R1048576"/>
    </sheetView>
  </sheetViews>
  <sheetFormatPr defaultColWidth="9" defaultRowHeight="14"/>
  <cols>
    <col min="1" max="1" width="8.75" style="27" customWidth="1"/>
    <col min="2" max="2" width="9.25" style="29" customWidth="1"/>
    <col min="3" max="3" width="14.08203125" style="29" customWidth="1"/>
    <col min="4" max="4" width="11.83203125" style="29" customWidth="1"/>
    <col min="5" max="5" width="34.83203125" style="29" customWidth="1"/>
    <col min="6" max="6" width="7.58203125" style="29" customWidth="1"/>
    <col min="7" max="7" width="47.75" style="30" customWidth="1"/>
    <col min="8" max="8" width="9.5" style="29" customWidth="1"/>
    <col min="9" max="9" width="53.5" style="30" customWidth="1"/>
    <col min="10" max="10" width="8.25" style="28" customWidth="1"/>
    <col min="11" max="11" width="6.83203125" style="27" customWidth="1"/>
    <col min="12" max="12" width="15.25" style="27" hidden="1" customWidth="1"/>
    <col min="13" max="18" width="0" style="27" hidden="1" customWidth="1"/>
    <col min="19" max="16384" width="9" style="27"/>
  </cols>
  <sheetData>
    <row r="1" spans="1:11">
      <c r="A1" s="27" t="s">
        <v>159</v>
      </c>
    </row>
    <row r="2" spans="1:11" ht="42.75" customHeight="1">
      <c r="A2" s="122" t="s">
        <v>160</v>
      </c>
      <c r="B2" s="122"/>
      <c r="C2" s="122"/>
      <c r="D2" s="122"/>
      <c r="E2" s="122"/>
      <c r="F2" s="122"/>
      <c r="G2" s="122"/>
      <c r="H2" s="122"/>
      <c r="I2" s="122"/>
      <c r="J2" s="142"/>
      <c r="K2" s="122"/>
    </row>
    <row r="3" spans="1:11" ht="48" customHeight="1">
      <c r="A3" s="32" t="s">
        <v>1</v>
      </c>
      <c r="B3" s="32" t="s">
        <v>2</v>
      </c>
      <c r="C3" s="32" t="s">
        <v>3</v>
      </c>
      <c r="D3" s="32" t="s">
        <v>4</v>
      </c>
      <c r="E3" s="32" t="s">
        <v>5</v>
      </c>
      <c r="F3" s="32" t="s">
        <v>6</v>
      </c>
      <c r="G3" s="32" t="s">
        <v>7</v>
      </c>
      <c r="H3" s="32" t="s">
        <v>8</v>
      </c>
      <c r="I3" s="32" t="s">
        <v>9</v>
      </c>
      <c r="J3" s="82" t="s">
        <v>150</v>
      </c>
      <c r="K3" s="32" t="s">
        <v>19</v>
      </c>
    </row>
    <row r="4" spans="1:11" ht="29.5" customHeight="1">
      <c r="A4" s="126" t="s">
        <v>20</v>
      </c>
      <c r="B4" s="126" t="s">
        <v>21</v>
      </c>
      <c r="C4" s="126" t="s">
        <v>22</v>
      </c>
      <c r="D4" s="126">
        <v>3</v>
      </c>
      <c r="E4" s="34" t="s">
        <v>23</v>
      </c>
      <c r="F4" s="35">
        <v>0.6</v>
      </c>
      <c r="G4" s="132" t="s">
        <v>24</v>
      </c>
      <c r="H4" s="126" t="s">
        <v>25</v>
      </c>
      <c r="I4" s="132" t="s">
        <v>26</v>
      </c>
      <c r="J4" s="41">
        <v>0.6</v>
      </c>
      <c r="K4" s="32"/>
    </row>
    <row r="5" spans="1:11" ht="29.5" customHeight="1">
      <c r="A5" s="127"/>
      <c r="B5" s="127"/>
      <c r="C5" s="127"/>
      <c r="D5" s="127"/>
      <c r="E5" s="34" t="s">
        <v>27</v>
      </c>
      <c r="F5" s="35">
        <v>0.6</v>
      </c>
      <c r="G5" s="133"/>
      <c r="H5" s="127"/>
      <c r="I5" s="133"/>
      <c r="J5" s="41">
        <v>0.6</v>
      </c>
      <c r="K5" s="32"/>
    </row>
    <row r="6" spans="1:11" ht="29.5" customHeight="1">
      <c r="A6" s="127"/>
      <c r="B6" s="127"/>
      <c r="C6" s="127"/>
      <c r="D6" s="127"/>
      <c r="E6" s="34" t="s">
        <v>28</v>
      </c>
      <c r="F6" s="35">
        <v>0.6</v>
      </c>
      <c r="G6" s="133"/>
      <c r="H6" s="127"/>
      <c r="I6" s="133"/>
      <c r="J6" s="41">
        <v>0.6</v>
      </c>
      <c r="K6" s="32"/>
    </row>
    <row r="7" spans="1:11" ht="29.5" customHeight="1">
      <c r="A7" s="127"/>
      <c r="B7" s="127"/>
      <c r="C7" s="127"/>
      <c r="D7" s="127"/>
      <c r="E7" s="34" t="s">
        <v>29</v>
      </c>
      <c r="F7" s="35">
        <v>0.6</v>
      </c>
      <c r="G7" s="133"/>
      <c r="H7" s="127"/>
      <c r="I7" s="133"/>
      <c r="J7" s="41">
        <v>0.6</v>
      </c>
      <c r="K7" s="32"/>
    </row>
    <row r="8" spans="1:11" ht="29.5" customHeight="1">
      <c r="A8" s="127"/>
      <c r="B8" s="127"/>
      <c r="C8" s="128"/>
      <c r="D8" s="128"/>
      <c r="E8" s="34" t="s">
        <v>30</v>
      </c>
      <c r="F8" s="35">
        <v>0.6</v>
      </c>
      <c r="G8" s="134"/>
      <c r="H8" s="128"/>
      <c r="I8" s="134"/>
      <c r="J8" s="41">
        <v>0.6</v>
      </c>
      <c r="K8" s="58"/>
    </row>
    <row r="9" spans="1:11" ht="32.5" customHeight="1">
      <c r="A9" s="127"/>
      <c r="B9" s="127"/>
      <c r="C9" s="126" t="s">
        <v>31</v>
      </c>
      <c r="D9" s="126">
        <v>3</v>
      </c>
      <c r="E9" s="34" t="s">
        <v>32</v>
      </c>
      <c r="F9" s="35">
        <v>1</v>
      </c>
      <c r="G9" s="132" t="s">
        <v>33</v>
      </c>
      <c r="H9" s="126" t="s">
        <v>34</v>
      </c>
      <c r="I9" s="132" t="s">
        <v>35</v>
      </c>
      <c r="J9" s="41">
        <v>1</v>
      </c>
      <c r="K9" s="58"/>
    </row>
    <row r="10" spans="1:11" ht="32.5" customHeight="1">
      <c r="A10" s="127"/>
      <c r="B10" s="127"/>
      <c r="C10" s="127"/>
      <c r="D10" s="127"/>
      <c r="E10" s="34" t="s">
        <v>36</v>
      </c>
      <c r="F10" s="35">
        <v>1</v>
      </c>
      <c r="G10" s="133"/>
      <c r="H10" s="127"/>
      <c r="I10" s="133"/>
      <c r="J10" s="41">
        <v>1</v>
      </c>
      <c r="K10" s="58"/>
    </row>
    <row r="11" spans="1:11" ht="32.5" customHeight="1">
      <c r="A11" s="127"/>
      <c r="B11" s="128"/>
      <c r="C11" s="128"/>
      <c r="D11" s="128"/>
      <c r="E11" s="34" t="s">
        <v>37</v>
      </c>
      <c r="F11" s="35">
        <v>1</v>
      </c>
      <c r="G11" s="134"/>
      <c r="H11" s="128"/>
      <c r="I11" s="134"/>
      <c r="J11" s="41">
        <v>1</v>
      </c>
      <c r="K11" s="58"/>
    </row>
    <row r="12" spans="1:11" ht="20.149999999999999" customHeight="1">
      <c r="A12" s="127"/>
      <c r="B12" s="126" t="s">
        <v>38</v>
      </c>
      <c r="C12" s="126" t="s">
        <v>39</v>
      </c>
      <c r="D12" s="126">
        <v>3</v>
      </c>
      <c r="E12" s="34" t="s">
        <v>40</v>
      </c>
      <c r="F12" s="35">
        <v>0.75</v>
      </c>
      <c r="G12" s="132" t="s">
        <v>41</v>
      </c>
      <c r="H12" s="126" t="s">
        <v>42</v>
      </c>
      <c r="I12" s="132" t="s">
        <v>43</v>
      </c>
      <c r="J12" s="41">
        <v>0.75</v>
      </c>
      <c r="K12" s="58"/>
    </row>
    <row r="13" spans="1:11" ht="20.149999999999999" customHeight="1">
      <c r="A13" s="127"/>
      <c r="B13" s="127"/>
      <c r="C13" s="127"/>
      <c r="D13" s="127"/>
      <c r="E13" s="34" t="s">
        <v>44</v>
      </c>
      <c r="F13" s="35">
        <v>0.75</v>
      </c>
      <c r="G13" s="133"/>
      <c r="H13" s="127"/>
      <c r="I13" s="133"/>
      <c r="J13" s="41">
        <v>0.75</v>
      </c>
      <c r="K13" s="58"/>
    </row>
    <row r="14" spans="1:11" ht="20.149999999999999" customHeight="1">
      <c r="A14" s="127"/>
      <c r="B14" s="127"/>
      <c r="C14" s="127"/>
      <c r="D14" s="127"/>
      <c r="E14" s="34" t="s">
        <v>45</v>
      </c>
      <c r="F14" s="35">
        <v>0.75</v>
      </c>
      <c r="G14" s="133"/>
      <c r="H14" s="127"/>
      <c r="I14" s="133"/>
      <c r="J14" s="41">
        <v>0.75</v>
      </c>
      <c r="K14" s="58"/>
    </row>
    <row r="15" spans="1:11" ht="20.149999999999999" customHeight="1">
      <c r="A15" s="127"/>
      <c r="B15" s="127"/>
      <c r="C15" s="128"/>
      <c r="D15" s="128"/>
      <c r="E15" s="34" t="s">
        <v>46</v>
      </c>
      <c r="F15" s="35">
        <v>0.75</v>
      </c>
      <c r="G15" s="134"/>
      <c r="H15" s="128"/>
      <c r="I15" s="134"/>
      <c r="J15" s="41">
        <v>0.75</v>
      </c>
      <c r="K15" s="58"/>
    </row>
    <row r="16" spans="1:11" ht="19.5" customHeight="1">
      <c r="A16" s="127"/>
      <c r="B16" s="127"/>
      <c r="C16" s="126" t="s">
        <v>47</v>
      </c>
      <c r="D16" s="126">
        <v>3</v>
      </c>
      <c r="E16" s="34" t="s">
        <v>48</v>
      </c>
      <c r="F16" s="35">
        <v>1</v>
      </c>
      <c r="G16" s="132" t="s">
        <v>49</v>
      </c>
      <c r="H16" s="126" t="s">
        <v>50</v>
      </c>
      <c r="I16" s="132" t="s">
        <v>51</v>
      </c>
      <c r="J16" s="41">
        <v>1</v>
      </c>
      <c r="K16" s="58"/>
    </row>
    <row r="17" spans="1:13" ht="19.5" customHeight="1">
      <c r="A17" s="127"/>
      <c r="B17" s="127"/>
      <c r="C17" s="127"/>
      <c r="D17" s="127"/>
      <c r="E17" s="34" t="s">
        <v>52</v>
      </c>
      <c r="F17" s="35">
        <v>1</v>
      </c>
      <c r="G17" s="133"/>
      <c r="H17" s="127"/>
      <c r="I17" s="133"/>
      <c r="J17" s="41">
        <v>1</v>
      </c>
      <c r="K17" s="58"/>
    </row>
    <row r="18" spans="1:13" ht="17.149999999999999" customHeight="1">
      <c r="A18" s="127"/>
      <c r="B18" s="128"/>
      <c r="C18" s="128"/>
      <c r="D18" s="128"/>
      <c r="E18" s="34" t="s">
        <v>53</v>
      </c>
      <c r="F18" s="35">
        <v>1</v>
      </c>
      <c r="G18" s="134"/>
      <c r="H18" s="128"/>
      <c r="I18" s="134"/>
      <c r="J18" s="41">
        <v>1</v>
      </c>
      <c r="K18" s="58"/>
    </row>
    <row r="19" spans="1:13" ht="22.5" customHeight="1">
      <c r="A19" s="127"/>
      <c r="B19" s="126" t="s">
        <v>54</v>
      </c>
      <c r="C19" s="126" t="s">
        <v>55</v>
      </c>
      <c r="D19" s="126">
        <v>4</v>
      </c>
      <c r="E19" s="34" t="s">
        <v>56</v>
      </c>
      <c r="F19" s="35">
        <v>1</v>
      </c>
      <c r="G19" s="132" t="s">
        <v>57</v>
      </c>
      <c r="H19" s="126" t="s">
        <v>58</v>
      </c>
      <c r="I19" s="132" t="s">
        <v>59</v>
      </c>
      <c r="J19" s="41">
        <v>1</v>
      </c>
      <c r="K19" s="58"/>
    </row>
    <row r="20" spans="1:13" ht="19" customHeight="1">
      <c r="A20" s="127"/>
      <c r="B20" s="127"/>
      <c r="C20" s="127"/>
      <c r="D20" s="127"/>
      <c r="E20" s="34" t="s">
        <v>60</v>
      </c>
      <c r="F20" s="35">
        <v>1</v>
      </c>
      <c r="G20" s="133"/>
      <c r="H20" s="127"/>
      <c r="I20" s="133"/>
      <c r="J20" s="41">
        <v>1</v>
      </c>
      <c r="K20" s="58"/>
    </row>
    <row r="21" spans="1:13" ht="17.149999999999999" customHeight="1">
      <c r="A21" s="127"/>
      <c r="B21" s="127"/>
      <c r="C21" s="127"/>
      <c r="D21" s="127"/>
      <c r="E21" s="34" t="s">
        <v>61</v>
      </c>
      <c r="F21" s="35">
        <v>1</v>
      </c>
      <c r="G21" s="133"/>
      <c r="H21" s="127"/>
      <c r="I21" s="133"/>
      <c r="J21" s="41">
        <v>1</v>
      </c>
      <c r="K21" s="58"/>
    </row>
    <row r="22" spans="1:13" ht="16.5" customHeight="1">
      <c r="A22" s="127"/>
      <c r="B22" s="127"/>
      <c r="C22" s="128"/>
      <c r="D22" s="128"/>
      <c r="E22" s="34" t="s">
        <v>62</v>
      </c>
      <c r="F22" s="35">
        <v>1</v>
      </c>
      <c r="G22" s="134"/>
      <c r="H22" s="128"/>
      <c r="I22" s="134"/>
      <c r="J22" s="41">
        <v>1</v>
      </c>
      <c r="K22" s="58"/>
    </row>
    <row r="23" spans="1:13" ht="17.5" customHeight="1">
      <c r="A23" s="127"/>
      <c r="B23" s="127"/>
      <c r="C23" s="126" t="s">
        <v>63</v>
      </c>
      <c r="D23" s="126">
        <v>4</v>
      </c>
      <c r="E23" s="34" t="s">
        <v>64</v>
      </c>
      <c r="F23" s="33">
        <v>2</v>
      </c>
      <c r="G23" s="132" t="s">
        <v>65</v>
      </c>
      <c r="H23" s="126" t="s">
        <v>42</v>
      </c>
      <c r="I23" s="132" t="s">
        <v>66</v>
      </c>
      <c r="J23" s="60">
        <v>2</v>
      </c>
      <c r="K23" s="59"/>
    </row>
    <row r="24" spans="1:13" ht="40.5" customHeight="1">
      <c r="A24" s="127"/>
      <c r="B24" s="127"/>
      <c r="C24" s="127"/>
      <c r="D24" s="128"/>
      <c r="E24" s="34" t="s">
        <v>67</v>
      </c>
      <c r="F24" s="33">
        <v>2</v>
      </c>
      <c r="G24" s="133"/>
      <c r="H24" s="128"/>
      <c r="I24" s="134"/>
      <c r="J24" s="60">
        <v>2</v>
      </c>
      <c r="K24" s="59"/>
    </row>
    <row r="25" spans="1:13" ht="51" customHeight="1">
      <c r="A25" s="131" t="s">
        <v>68</v>
      </c>
      <c r="B25" s="126" t="s">
        <v>69</v>
      </c>
      <c r="C25" s="35" t="s">
        <v>70</v>
      </c>
      <c r="D25" s="35">
        <v>2</v>
      </c>
      <c r="E25" s="34" t="s">
        <v>70</v>
      </c>
      <c r="F25" s="35">
        <v>2</v>
      </c>
      <c r="G25" s="37" t="s">
        <v>71</v>
      </c>
      <c r="H25" s="38">
        <v>1</v>
      </c>
      <c r="I25" s="37" t="s">
        <v>72</v>
      </c>
      <c r="J25" s="41">
        <v>2</v>
      </c>
      <c r="K25" s="58"/>
      <c r="L25" s="102" t="s">
        <v>161</v>
      </c>
    </row>
    <row r="26" spans="1:13" ht="53.25" customHeight="1">
      <c r="A26" s="131"/>
      <c r="B26" s="127"/>
      <c r="C26" s="35" t="s">
        <v>73</v>
      </c>
      <c r="D26" s="35">
        <v>2</v>
      </c>
      <c r="E26" s="34" t="s">
        <v>73</v>
      </c>
      <c r="F26" s="35">
        <v>2</v>
      </c>
      <c r="G26" s="37" t="s">
        <v>74</v>
      </c>
      <c r="H26" s="38">
        <v>1</v>
      </c>
      <c r="I26" s="37" t="s">
        <v>75</v>
      </c>
      <c r="J26" s="41">
        <v>0</v>
      </c>
      <c r="K26" s="58"/>
      <c r="L26" s="30">
        <f>2372-1365</f>
        <v>1007</v>
      </c>
      <c r="M26" s="27">
        <v>714.03</v>
      </c>
    </row>
    <row r="27" spans="1:13" ht="24.65" customHeight="1">
      <c r="A27" s="131"/>
      <c r="B27" s="127"/>
      <c r="C27" s="126" t="s">
        <v>76</v>
      </c>
      <c r="D27" s="126">
        <v>4</v>
      </c>
      <c r="E27" s="34" t="s">
        <v>77</v>
      </c>
      <c r="F27" s="126">
        <v>4</v>
      </c>
      <c r="G27" s="132" t="s">
        <v>78</v>
      </c>
      <c r="H27" s="126" t="s">
        <v>79</v>
      </c>
      <c r="I27" s="132" t="s">
        <v>162</v>
      </c>
      <c r="J27" s="41">
        <v>1</v>
      </c>
      <c r="K27" s="58"/>
    </row>
    <row r="28" spans="1:13" ht="27" customHeight="1">
      <c r="A28" s="131"/>
      <c r="B28" s="127"/>
      <c r="C28" s="127"/>
      <c r="D28" s="127"/>
      <c r="E28" s="34" t="s">
        <v>81</v>
      </c>
      <c r="F28" s="127"/>
      <c r="G28" s="133"/>
      <c r="H28" s="127"/>
      <c r="I28" s="133"/>
      <c r="J28" s="41">
        <v>1</v>
      </c>
      <c r="K28" s="58"/>
    </row>
    <row r="29" spans="1:13" ht="27" customHeight="1">
      <c r="A29" s="131"/>
      <c r="B29" s="127"/>
      <c r="C29" s="127"/>
      <c r="D29" s="127"/>
      <c r="E29" s="34" t="s">
        <v>82</v>
      </c>
      <c r="F29" s="127"/>
      <c r="G29" s="133"/>
      <c r="H29" s="127"/>
      <c r="I29" s="133"/>
      <c r="J29" s="41">
        <v>1</v>
      </c>
      <c r="K29" s="58"/>
    </row>
    <row r="30" spans="1:13" ht="34" customHeight="1">
      <c r="A30" s="131"/>
      <c r="B30" s="128"/>
      <c r="C30" s="128"/>
      <c r="D30" s="128"/>
      <c r="E30" s="34" t="s">
        <v>83</v>
      </c>
      <c r="F30" s="128"/>
      <c r="G30" s="134"/>
      <c r="H30" s="128"/>
      <c r="I30" s="134"/>
      <c r="J30" s="41">
        <v>1</v>
      </c>
      <c r="K30" s="58"/>
    </row>
    <row r="31" spans="1:13" ht="26.15" customHeight="1">
      <c r="A31" s="131"/>
      <c r="B31" s="126" t="s">
        <v>84</v>
      </c>
      <c r="C31" s="126" t="s">
        <v>85</v>
      </c>
      <c r="D31" s="126">
        <v>6</v>
      </c>
      <c r="E31" s="34" t="s">
        <v>86</v>
      </c>
      <c r="F31" s="35">
        <v>1.5</v>
      </c>
      <c r="G31" s="132" t="s">
        <v>87</v>
      </c>
      <c r="H31" s="126" t="s">
        <v>88</v>
      </c>
      <c r="I31" s="132" t="s">
        <v>89</v>
      </c>
      <c r="J31" s="41">
        <v>1.5</v>
      </c>
      <c r="K31" s="58"/>
    </row>
    <row r="32" spans="1:13" ht="26.15" customHeight="1">
      <c r="A32" s="131"/>
      <c r="B32" s="127"/>
      <c r="C32" s="127"/>
      <c r="D32" s="127"/>
      <c r="E32" s="34" t="s">
        <v>90</v>
      </c>
      <c r="F32" s="35">
        <v>1.5</v>
      </c>
      <c r="G32" s="133"/>
      <c r="H32" s="127"/>
      <c r="I32" s="133"/>
      <c r="J32" s="41">
        <v>1.5</v>
      </c>
      <c r="K32" s="58"/>
    </row>
    <row r="33" spans="1:13" ht="26.15" customHeight="1">
      <c r="A33" s="131"/>
      <c r="B33" s="127"/>
      <c r="C33" s="127"/>
      <c r="D33" s="127"/>
      <c r="E33" s="34" t="s">
        <v>91</v>
      </c>
      <c r="F33" s="35">
        <v>1.5</v>
      </c>
      <c r="G33" s="133"/>
      <c r="H33" s="127"/>
      <c r="I33" s="133"/>
      <c r="J33" s="41">
        <v>1.5</v>
      </c>
      <c r="K33" s="58"/>
    </row>
    <row r="34" spans="1:13" ht="26.15" customHeight="1">
      <c r="A34" s="131"/>
      <c r="B34" s="127"/>
      <c r="C34" s="128"/>
      <c r="D34" s="128"/>
      <c r="E34" s="34" t="s">
        <v>92</v>
      </c>
      <c r="F34" s="35">
        <v>1.5</v>
      </c>
      <c r="G34" s="134"/>
      <c r="H34" s="128"/>
      <c r="I34" s="134"/>
      <c r="J34" s="41">
        <v>1.5</v>
      </c>
      <c r="K34" s="58"/>
    </row>
    <row r="35" spans="1:13" ht="26.15" customHeight="1">
      <c r="A35" s="131"/>
      <c r="B35" s="127"/>
      <c r="C35" s="126" t="s">
        <v>93</v>
      </c>
      <c r="D35" s="126">
        <v>6</v>
      </c>
      <c r="E35" s="34" t="s">
        <v>94</v>
      </c>
      <c r="F35" s="35">
        <v>1.5</v>
      </c>
      <c r="G35" s="132" t="s">
        <v>95</v>
      </c>
      <c r="H35" s="126" t="s">
        <v>96</v>
      </c>
      <c r="I35" s="132" t="s">
        <v>97</v>
      </c>
      <c r="J35" s="41">
        <v>1.5</v>
      </c>
      <c r="K35" s="58"/>
    </row>
    <row r="36" spans="1:13" ht="26.15" customHeight="1">
      <c r="A36" s="131"/>
      <c r="B36" s="127"/>
      <c r="C36" s="127"/>
      <c r="D36" s="127"/>
      <c r="E36" s="34" t="s">
        <v>98</v>
      </c>
      <c r="F36" s="35">
        <v>1.5</v>
      </c>
      <c r="G36" s="133"/>
      <c r="H36" s="127"/>
      <c r="I36" s="133"/>
      <c r="J36" s="41">
        <v>1.5</v>
      </c>
      <c r="K36" s="58"/>
    </row>
    <row r="37" spans="1:13" ht="26.15" customHeight="1">
      <c r="A37" s="131"/>
      <c r="B37" s="127"/>
      <c r="C37" s="127"/>
      <c r="D37" s="127"/>
      <c r="E37" s="34" t="s">
        <v>99</v>
      </c>
      <c r="F37" s="35">
        <v>1.5</v>
      </c>
      <c r="G37" s="133"/>
      <c r="H37" s="127"/>
      <c r="I37" s="133"/>
      <c r="J37" s="41">
        <v>1.5</v>
      </c>
      <c r="K37" s="58"/>
      <c r="L37" s="103"/>
    </row>
    <row r="38" spans="1:13" ht="39" customHeight="1">
      <c r="A38" s="131"/>
      <c r="B38" s="128"/>
      <c r="C38" s="128"/>
      <c r="D38" s="128"/>
      <c r="E38" s="34" t="s">
        <v>100</v>
      </c>
      <c r="F38" s="35">
        <v>1.5</v>
      </c>
      <c r="G38" s="134"/>
      <c r="H38" s="128"/>
      <c r="I38" s="134"/>
      <c r="J38" s="41">
        <v>1.5</v>
      </c>
      <c r="K38" s="58"/>
    </row>
    <row r="39" spans="1:13" ht="25" customHeight="1">
      <c r="A39" s="131" t="s">
        <v>101</v>
      </c>
      <c r="B39" s="126" t="s">
        <v>102</v>
      </c>
      <c r="C39" s="131" t="s">
        <v>103</v>
      </c>
      <c r="D39" s="126">
        <v>10</v>
      </c>
      <c r="E39" s="94" t="s">
        <v>163</v>
      </c>
      <c r="F39" s="41">
        <v>2</v>
      </c>
      <c r="G39" s="148" t="s">
        <v>164</v>
      </c>
      <c r="H39" s="139">
        <v>1</v>
      </c>
      <c r="I39" s="132" t="s">
        <v>165</v>
      </c>
      <c r="J39" s="41">
        <v>0</v>
      </c>
      <c r="K39" s="58"/>
      <c r="L39" s="27" t="s">
        <v>166</v>
      </c>
      <c r="M39" s="27" t="s">
        <v>167</v>
      </c>
    </row>
    <row r="40" spans="1:13" ht="25" customHeight="1">
      <c r="A40" s="131"/>
      <c r="B40" s="127"/>
      <c r="C40" s="131"/>
      <c r="D40" s="127"/>
      <c r="E40" s="94" t="s">
        <v>168</v>
      </c>
      <c r="F40" s="41">
        <v>2</v>
      </c>
      <c r="G40" s="149"/>
      <c r="H40" s="152"/>
      <c r="I40" s="133"/>
      <c r="J40" s="41">
        <v>0</v>
      </c>
      <c r="K40" s="58"/>
      <c r="L40" s="27" t="s">
        <v>169</v>
      </c>
      <c r="M40" s="27" t="s">
        <v>170</v>
      </c>
    </row>
    <row r="41" spans="1:13" ht="25" customHeight="1">
      <c r="A41" s="131"/>
      <c r="B41" s="127"/>
      <c r="C41" s="131"/>
      <c r="D41" s="127"/>
      <c r="E41" s="94" t="s">
        <v>171</v>
      </c>
      <c r="F41" s="41">
        <v>2</v>
      </c>
      <c r="G41" s="149"/>
      <c r="H41" s="152"/>
      <c r="I41" s="133"/>
      <c r="J41" s="41">
        <v>1.9</v>
      </c>
      <c r="K41" s="58"/>
      <c r="L41" s="27" t="s">
        <v>172</v>
      </c>
      <c r="M41" s="27" t="s">
        <v>173</v>
      </c>
    </row>
    <row r="42" spans="1:13" ht="25" customHeight="1">
      <c r="A42" s="131"/>
      <c r="B42" s="127"/>
      <c r="C42" s="131"/>
      <c r="D42" s="127"/>
      <c r="E42" s="94" t="s">
        <v>174</v>
      </c>
      <c r="F42" s="41">
        <v>2</v>
      </c>
      <c r="G42" s="149"/>
      <c r="H42" s="152"/>
      <c r="I42" s="133"/>
      <c r="J42" s="41">
        <v>0.3</v>
      </c>
      <c r="K42" s="58"/>
      <c r="L42" s="27" t="s">
        <v>175</v>
      </c>
      <c r="M42" s="27" t="s">
        <v>176</v>
      </c>
    </row>
    <row r="43" spans="1:13" ht="25" customHeight="1">
      <c r="A43" s="131"/>
      <c r="B43" s="127"/>
      <c r="C43" s="131"/>
      <c r="D43" s="127"/>
      <c r="E43" s="94" t="s">
        <v>177</v>
      </c>
      <c r="F43" s="41">
        <v>2</v>
      </c>
      <c r="G43" s="150"/>
      <c r="H43" s="152"/>
      <c r="I43" s="133"/>
      <c r="J43" s="41">
        <v>1.9</v>
      </c>
      <c r="K43" s="58"/>
      <c r="L43" s="27" t="s">
        <v>178</v>
      </c>
      <c r="M43" s="27" t="s">
        <v>179</v>
      </c>
    </row>
    <row r="44" spans="1:13" ht="59" customHeight="1">
      <c r="A44" s="131"/>
      <c r="B44" s="126" t="s">
        <v>107</v>
      </c>
      <c r="C44" s="143" t="s">
        <v>108</v>
      </c>
      <c r="D44" s="126">
        <v>5</v>
      </c>
      <c r="E44" s="94" t="s">
        <v>180</v>
      </c>
      <c r="F44" s="44">
        <v>3</v>
      </c>
      <c r="G44" s="138" t="s">
        <v>181</v>
      </c>
      <c r="H44" s="153">
        <v>1</v>
      </c>
      <c r="I44" s="132" t="s">
        <v>111</v>
      </c>
      <c r="J44" s="41">
        <v>3</v>
      </c>
      <c r="K44" s="61"/>
      <c r="L44" s="27" t="s">
        <v>182</v>
      </c>
      <c r="M44" s="27">
        <v>1</v>
      </c>
    </row>
    <row r="45" spans="1:13" ht="59" customHeight="1">
      <c r="A45" s="131"/>
      <c r="B45" s="127"/>
      <c r="C45" s="144"/>
      <c r="D45" s="128"/>
      <c r="E45" s="94" t="s">
        <v>183</v>
      </c>
      <c r="F45" s="96">
        <v>2</v>
      </c>
      <c r="G45" s="138"/>
      <c r="H45" s="154"/>
      <c r="I45" s="133"/>
      <c r="J45" s="41">
        <v>2</v>
      </c>
      <c r="K45" s="104"/>
      <c r="L45" s="27" t="s">
        <v>182</v>
      </c>
      <c r="M45" s="27">
        <v>1</v>
      </c>
    </row>
    <row r="46" spans="1:13" ht="36" customHeight="1">
      <c r="A46" s="131"/>
      <c r="B46" s="126" t="s">
        <v>112</v>
      </c>
      <c r="C46" s="145" t="s">
        <v>113</v>
      </c>
      <c r="D46" s="126">
        <v>5</v>
      </c>
      <c r="E46" s="93" t="s">
        <v>184</v>
      </c>
      <c r="F46" s="60">
        <v>4</v>
      </c>
      <c r="G46" s="151" t="s">
        <v>185</v>
      </c>
      <c r="H46" s="153">
        <v>1</v>
      </c>
      <c r="I46" s="132" t="s">
        <v>115</v>
      </c>
      <c r="J46" s="41">
        <v>4</v>
      </c>
      <c r="K46" s="59"/>
      <c r="L46" s="27" t="s">
        <v>186</v>
      </c>
      <c r="M46" s="27">
        <v>1</v>
      </c>
    </row>
    <row r="47" spans="1:13" ht="36" customHeight="1">
      <c r="A47" s="131"/>
      <c r="B47" s="127"/>
      <c r="C47" s="146"/>
      <c r="D47" s="127"/>
      <c r="E47" s="93" t="s">
        <v>187</v>
      </c>
      <c r="F47" s="60">
        <v>1</v>
      </c>
      <c r="G47" s="140"/>
      <c r="H47" s="155"/>
      <c r="I47" s="133"/>
      <c r="J47" s="41">
        <v>1</v>
      </c>
      <c r="K47" s="59"/>
      <c r="L47" s="27" t="s">
        <v>182</v>
      </c>
      <c r="M47" s="27">
        <v>1</v>
      </c>
    </row>
    <row r="48" spans="1:13" ht="103" customHeight="1">
      <c r="A48" s="131"/>
      <c r="B48" s="34" t="s">
        <v>116</v>
      </c>
      <c r="C48" s="35" t="s">
        <v>117</v>
      </c>
      <c r="D48" s="35">
        <v>5</v>
      </c>
      <c r="E48" s="45" t="s">
        <v>117</v>
      </c>
      <c r="F48" s="35">
        <v>5</v>
      </c>
      <c r="G48" s="37" t="s">
        <v>118</v>
      </c>
      <c r="H48" s="35" t="s">
        <v>119</v>
      </c>
      <c r="I48" s="37" t="s">
        <v>120</v>
      </c>
      <c r="J48" s="41">
        <v>1.5</v>
      </c>
      <c r="K48" s="58"/>
      <c r="L48" s="27">
        <v>1007</v>
      </c>
      <c r="M48" s="27">
        <v>714.03</v>
      </c>
    </row>
    <row r="49" spans="1:11" ht="25.5" customHeight="1">
      <c r="A49" s="131" t="s">
        <v>121</v>
      </c>
      <c r="B49" s="131" t="s">
        <v>122</v>
      </c>
      <c r="C49" s="35" t="s">
        <v>123</v>
      </c>
      <c r="D49" s="131">
        <v>25</v>
      </c>
      <c r="E49" s="45" t="s">
        <v>124</v>
      </c>
      <c r="F49" s="35">
        <v>0</v>
      </c>
      <c r="G49" s="37" t="s">
        <v>125</v>
      </c>
      <c r="H49" s="126" t="s">
        <v>188</v>
      </c>
      <c r="I49" s="132" t="s">
        <v>127</v>
      </c>
      <c r="J49" s="41">
        <v>0</v>
      </c>
      <c r="K49" s="58"/>
    </row>
    <row r="50" spans="1:11" ht="25.5" customHeight="1">
      <c r="A50" s="131"/>
      <c r="B50" s="131"/>
      <c r="C50" s="35" t="s">
        <v>128</v>
      </c>
      <c r="D50" s="131"/>
      <c r="E50" s="45" t="s">
        <v>189</v>
      </c>
      <c r="F50" s="35">
        <v>25</v>
      </c>
      <c r="G50" s="37" t="s">
        <v>130</v>
      </c>
      <c r="H50" s="127"/>
      <c r="I50" s="133"/>
      <c r="J50" s="41">
        <v>25</v>
      </c>
      <c r="K50" s="58"/>
    </row>
    <row r="51" spans="1:11" ht="25.5" customHeight="1">
      <c r="A51" s="131"/>
      <c r="B51" s="131"/>
      <c r="C51" s="35" t="s">
        <v>131</v>
      </c>
      <c r="D51" s="131"/>
      <c r="E51" s="93" t="s">
        <v>124</v>
      </c>
      <c r="F51" s="35">
        <v>0</v>
      </c>
      <c r="G51" s="37" t="s">
        <v>132</v>
      </c>
      <c r="H51" s="128"/>
      <c r="I51" s="134"/>
      <c r="J51" s="41">
        <v>0</v>
      </c>
      <c r="K51" s="58"/>
    </row>
    <row r="52" spans="1:11" s="28" customFormat="1" ht="44.5" customHeight="1">
      <c r="A52" s="138"/>
      <c r="B52" s="138" t="s">
        <v>133</v>
      </c>
      <c r="C52" s="138" t="s">
        <v>134</v>
      </c>
      <c r="D52" s="147">
        <v>1</v>
      </c>
      <c r="E52" s="45" t="s">
        <v>190</v>
      </c>
      <c r="F52" s="41">
        <v>0.5</v>
      </c>
      <c r="G52" s="151" t="s">
        <v>136</v>
      </c>
      <c r="H52" s="151" t="s">
        <v>191</v>
      </c>
      <c r="I52" s="151" t="s">
        <v>138</v>
      </c>
      <c r="J52" s="41">
        <v>0.5</v>
      </c>
      <c r="K52" s="61"/>
    </row>
    <row r="53" spans="1:11" s="28" customFormat="1" ht="44.5" customHeight="1">
      <c r="A53" s="138"/>
      <c r="B53" s="138"/>
      <c r="C53" s="138"/>
      <c r="D53" s="147"/>
      <c r="E53" s="45" t="s">
        <v>192</v>
      </c>
      <c r="F53" s="41">
        <v>0.5</v>
      </c>
      <c r="G53" s="141"/>
      <c r="H53" s="141"/>
      <c r="I53" s="141"/>
      <c r="J53" s="41">
        <v>0.5</v>
      </c>
      <c r="K53" s="61"/>
    </row>
    <row r="54" spans="1:11" s="28" customFormat="1" ht="37" customHeight="1">
      <c r="A54" s="138"/>
      <c r="B54" s="138"/>
      <c r="C54" s="41" t="s">
        <v>139</v>
      </c>
      <c r="D54" s="82">
        <v>1</v>
      </c>
      <c r="E54" s="45" t="s">
        <v>139</v>
      </c>
      <c r="F54" s="41">
        <v>1</v>
      </c>
      <c r="G54" s="45" t="s">
        <v>140</v>
      </c>
      <c r="H54" s="41" t="s">
        <v>137</v>
      </c>
      <c r="I54" s="45" t="s">
        <v>141</v>
      </c>
      <c r="J54" s="41">
        <v>1</v>
      </c>
      <c r="K54" s="61"/>
    </row>
    <row r="55" spans="1:11" ht="38" customHeight="1">
      <c r="A55" s="131"/>
      <c r="B55" s="131" t="s">
        <v>142</v>
      </c>
      <c r="C55" s="131" t="s">
        <v>193</v>
      </c>
      <c r="D55" s="126">
        <v>8</v>
      </c>
      <c r="E55" s="100" t="s">
        <v>194</v>
      </c>
      <c r="F55" s="35">
        <v>4</v>
      </c>
      <c r="G55" s="126" t="s">
        <v>145</v>
      </c>
      <c r="H55" s="156">
        <v>0.95</v>
      </c>
      <c r="I55" s="132" t="s">
        <v>195</v>
      </c>
      <c r="J55" s="41">
        <v>4</v>
      </c>
      <c r="K55" s="58"/>
    </row>
    <row r="56" spans="1:11" ht="38" customHeight="1">
      <c r="A56" s="131"/>
      <c r="B56" s="131"/>
      <c r="C56" s="131"/>
      <c r="D56" s="128"/>
      <c r="E56" s="101" t="s">
        <v>196</v>
      </c>
      <c r="F56" s="35">
        <v>4</v>
      </c>
      <c r="G56" s="128"/>
      <c r="H56" s="157"/>
      <c r="I56" s="134"/>
      <c r="J56" s="41">
        <v>4</v>
      </c>
      <c r="K56" s="58"/>
    </row>
    <row r="57" spans="1:11" ht="27.5" customHeight="1">
      <c r="A57" s="54" t="s">
        <v>148</v>
      </c>
      <c r="B57" s="51"/>
      <c r="C57" s="51"/>
      <c r="D57" s="32">
        <f>SUM(D3:D55)</f>
        <v>100</v>
      </c>
      <c r="E57" s="55"/>
      <c r="F57" s="32">
        <f>SUM(F4:F56)</f>
        <v>100</v>
      </c>
      <c r="G57" s="56"/>
      <c r="H57" s="32"/>
      <c r="I57" s="56"/>
      <c r="J57" s="82">
        <f>SUM(J4:J56)</f>
        <v>88.6</v>
      </c>
      <c r="K57" s="63"/>
    </row>
  </sheetData>
  <mergeCells count="90">
    <mergeCell ref="H55:H56"/>
    <mergeCell ref="I4:I8"/>
    <mergeCell ref="I9:I11"/>
    <mergeCell ref="I12:I15"/>
    <mergeCell ref="I16:I18"/>
    <mergeCell ref="I19:I22"/>
    <mergeCell ref="I23:I24"/>
    <mergeCell ref="I27:I30"/>
    <mergeCell ref="I31:I34"/>
    <mergeCell ref="I35:I38"/>
    <mergeCell ref="I39:I43"/>
    <mergeCell ref="I44:I45"/>
    <mergeCell ref="I46:I47"/>
    <mergeCell ref="I49:I51"/>
    <mergeCell ref="I52:I53"/>
    <mergeCell ref="I55:I56"/>
    <mergeCell ref="G52:G53"/>
    <mergeCell ref="G55:G56"/>
    <mergeCell ref="H4:H8"/>
    <mergeCell ref="H9:H11"/>
    <mergeCell ref="H12:H15"/>
    <mergeCell ref="H16:H18"/>
    <mergeCell ref="H19:H22"/>
    <mergeCell ref="H23:H24"/>
    <mergeCell ref="H27:H30"/>
    <mergeCell ref="H31:H34"/>
    <mergeCell ref="H35:H38"/>
    <mergeCell ref="H39:H43"/>
    <mergeCell ref="H44:H45"/>
    <mergeCell ref="H46:H47"/>
    <mergeCell ref="H49:H51"/>
    <mergeCell ref="H52:H53"/>
    <mergeCell ref="D49:D51"/>
    <mergeCell ref="D52:D53"/>
    <mergeCell ref="D55:D56"/>
    <mergeCell ref="F27:F30"/>
    <mergeCell ref="G4:G8"/>
    <mergeCell ref="G9:G11"/>
    <mergeCell ref="G12:G15"/>
    <mergeCell ref="G16:G18"/>
    <mergeCell ref="G19:G22"/>
    <mergeCell ref="G23:G24"/>
    <mergeCell ref="G27:G30"/>
    <mergeCell ref="G31:G34"/>
    <mergeCell ref="G35:G38"/>
    <mergeCell ref="G39:G43"/>
    <mergeCell ref="G44:G45"/>
    <mergeCell ref="G46:G47"/>
    <mergeCell ref="C44:C45"/>
    <mergeCell ref="C46:C47"/>
    <mergeCell ref="C52:C53"/>
    <mergeCell ref="C55:C56"/>
    <mergeCell ref="D4:D8"/>
    <mergeCell ref="D9:D11"/>
    <mergeCell ref="D12:D15"/>
    <mergeCell ref="D16:D18"/>
    <mergeCell ref="D19:D22"/>
    <mergeCell ref="D23:D24"/>
    <mergeCell ref="D27:D30"/>
    <mergeCell ref="D31:D34"/>
    <mergeCell ref="D35:D38"/>
    <mergeCell ref="D39:D43"/>
    <mergeCell ref="D44:D45"/>
    <mergeCell ref="D46:D47"/>
    <mergeCell ref="C23:C24"/>
    <mergeCell ref="C27:C30"/>
    <mergeCell ref="C31:C34"/>
    <mergeCell ref="C35:C38"/>
    <mergeCell ref="C39:C43"/>
    <mergeCell ref="C4:C8"/>
    <mergeCell ref="C9:C11"/>
    <mergeCell ref="C12:C15"/>
    <mergeCell ref="C16:C18"/>
    <mergeCell ref="C19:C22"/>
    <mergeCell ref="A2:K2"/>
    <mergeCell ref="A4:A24"/>
    <mergeCell ref="A25:A38"/>
    <mergeCell ref="A39:A48"/>
    <mergeCell ref="A49:A56"/>
    <mergeCell ref="B4:B11"/>
    <mergeCell ref="B12:B18"/>
    <mergeCell ref="B19:B24"/>
    <mergeCell ref="B25:B30"/>
    <mergeCell ref="B31:B38"/>
    <mergeCell ref="B39:B43"/>
    <mergeCell ref="B44:B45"/>
    <mergeCell ref="B46:B47"/>
    <mergeCell ref="B49:B51"/>
    <mergeCell ref="B52:B54"/>
    <mergeCell ref="B55:B56"/>
  </mergeCells>
  <phoneticPr fontId="2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4"/>
  <sheetViews>
    <sheetView topLeftCell="H34" workbookViewId="0">
      <selection activeCell="L34" sqref="L1:P1048576"/>
    </sheetView>
  </sheetViews>
  <sheetFormatPr defaultColWidth="9" defaultRowHeight="14"/>
  <cols>
    <col min="1" max="1" width="8.75" style="64" customWidth="1"/>
    <col min="2" max="2" width="9.25" style="65" customWidth="1"/>
    <col min="3" max="4" width="11.9140625" style="65" customWidth="1"/>
    <col min="5" max="5" width="27.1640625" style="65" customWidth="1"/>
    <col min="6" max="6" width="7.6640625" style="65" customWidth="1"/>
    <col min="7" max="7" width="70.4140625" style="66" customWidth="1"/>
    <col min="8" max="8" width="9.5" style="65" customWidth="1"/>
    <col min="9" max="9" width="53.5" style="66" customWidth="1"/>
    <col min="10" max="10" width="8.25" style="28" customWidth="1"/>
    <col min="11" max="11" width="6.9140625" style="64" customWidth="1"/>
    <col min="12" max="12" width="16.6640625" style="64" hidden="1" customWidth="1"/>
    <col min="13" max="16" width="0" style="64" hidden="1" customWidth="1"/>
    <col min="17" max="16384" width="9" style="64"/>
  </cols>
  <sheetData>
    <row r="2" spans="1:12" ht="42.75" customHeight="1">
      <c r="A2" s="158" t="s">
        <v>197</v>
      </c>
      <c r="B2" s="158"/>
      <c r="C2" s="158"/>
      <c r="D2" s="158"/>
      <c r="E2" s="158"/>
      <c r="F2" s="158"/>
      <c r="G2" s="158"/>
      <c r="H2" s="158"/>
      <c r="I2" s="158"/>
    </row>
    <row r="3" spans="1:12" ht="48" customHeight="1">
      <c r="A3" s="67" t="s">
        <v>1</v>
      </c>
      <c r="B3" s="67" t="s">
        <v>2</v>
      </c>
      <c r="C3" s="67" t="s">
        <v>3</v>
      </c>
      <c r="D3" s="67" t="s">
        <v>4</v>
      </c>
      <c r="E3" s="67" t="s">
        <v>5</v>
      </c>
      <c r="F3" s="67" t="s">
        <v>6</v>
      </c>
      <c r="G3" s="67" t="s">
        <v>7</v>
      </c>
      <c r="H3" s="67" t="s">
        <v>8</v>
      </c>
      <c r="I3" s="81" t="s">
        <v>9</v>
      </c>
      <c r="J3" s="82" t="s">
        <v>150</v>
      </c>
      <c r="K3" s="67" t="s">
        <v>19</v>
      </c>
    </row>
    <row r="4" spans="1:12" ht="29.5" customHeight="1">
      <c r="A4" s="162" t="s">
        <v>20</v>
      </c>
      <c r="B4" s="162" t="s">
        <v>21</v>
      </c>
      <c r="C4" s="162" t="s">
        <v>22</v>
      </c>
      <c r="D4" s="162">
        <v>3</v>
      </c>
      <c r="E4" s="7" t="s">
        <v>23</v>
      </c>
      <c r="F4" s="8">
        <v>0.6</v>
      </c>
      <c r="G4" s="162" t="s">
        <v>24</v>
      </c>
      <c r="H4" s="162" t="s">
        <v>25</v>
      </c>
      <c r="I4" s="170" t="s">
        <v>26</v>
      </c>
      <c r="J4" s="41">
        <v>0.6</v>
      </c>
      <c r="K4" s="67"/>
      <c r="L4" s="64" t="s">
        <v>198</v>
      </c>
    </row>
    <row r="5" spans="1:12" ht="29.5" customHeight="1">
      <c r="A5" s="163"/>
      <c r="B5" s="163"/>
      <c r="C5" s="163"/>
      <c r="D5" s="163"/>
      <c r="E5" s="7" t="s">
        <v>27</v>
      </c>
      <c r="F5" s="8">
        <v>0.6</v>
      </c>
      <c r="G5" s="163"/>
      <c r="H5" s="163"/>
      <c r="I5" s="171"/>
      <c r="J5" s="41">
        <v>0.6</v>
      </c>
      <c r="K5" s="67"/>
    </row>
    <row r="6" spans="1:12" ht="29.5" customHeight="1">
      <c r="A6" s="163"/>
      <c r="B6" s="163"/>
      <c r="C6" s="163"/>
      <c r="D6" s="163"/>
      <c r="E6" s="7" t="s">
        <v>28</v>
      </c>
      <c r="F6" s="8">
        <v>0.6</v>
      </c>
      <c r="G6" s="163"/>
      <c r="H6" s="163"/>
      <c r="I6" s="171"/>
      <c r="J6" s="41">
        <v>0.6</v>
      </c>
      <c r="K6" s="67"/>
    </row>
    <row r="7" spans="1:12" ht="29.5" customHeight="1">
      <c r="A7" s="163"/>
      <c r="B7" s="163"/>
      <c r="C7" s="163"/>
      <c r="D7" s="163"/>
      <c r="E7" s="7" t="s">
        <v>29</v>
      </c>
      <c r="F7" s="8">
        <v>0.6</v>
      </c>
      <c r="G7" s="163"/>
      <c r="H7" s="163"/>
      <c r="I7" s="171"/>
      <c r="J7" s="41">
        <v>0.6</v>
      </c>
      <c r="K7" s="67"/>
    </row>
    <row r="8" spans="1:12" ht="29.5" customHeight="1">
      <c r="A8" s="163"/>
      <c r="B8" s="163"/>
      <c r="C8" s="164"/>
      <c r="D8" s="164"/>
      <c r="E8" s="7" t="s">
        <v>30</v>
      </c>
      <c r="F8" s="8">
        <v>0.6</v>
      </c>
      <c r="G8" s="164"/>
      <c r="H8" s="164"/>
      <c r="I8" s="172"/>
      <c r="J8" s="41">
        <v>0.6</v>
      </c>
      <c r="K8" s="83"/>
    </row>
    <row r="9" spans="1:12" ht="32.5" customHeight="1">
      <c r="A9" s="163"/>
      <c r="B9" s="163"/>
      <c r="C9" s="162" t="s">
        <v>31</v>
      </c>
      <c r="D9" s="162">
        <v>3</v>
      </c>
      <c r="E9" s="7" t="s">
        <v>32</v>
      </c>
      <c r="F9" s="8">
        <v>1</v>
      </c>
      <c r="G9" s="162" t="s">
        <v>33</v>
      </c>
      <c r="H9" s="162" t="s">
        <v>34</v>
      </c>
      <c r="I9" s="170" t="s">
        <v>35</v>
      </c>
      <c r="J9" s="41">
        <v>1</v>
      </c>
      <c r="K9" s="83"/>
      <c r="L9" s="64" t="s">
        <v>199</v>
      </c>
    </row>
    <row r="10" spans="1:12" ht="32.5" customHeight="1">
      <c r="A10" s="163"/>
      <c r="B10" s="163"/>
      <c r="C10" s="163"/>
      <c r="D10" s="163"/>
      <c r="E10" s="7" t="s">
        <v>36</v>
      </c>
      <c r="F10" s="8">
        <v>1</v>
      </c>
      <c r="G10" s="163"/>
      <c r="H10" s="163"/>
      <c r="I10" s="171"/>
      <c r="J10" s="41">
        <v>1</v>
      </c>
      <c r="K10" s="83"/>
    </row>
    <row r="11" spans="1:12" ht="32.5" customHeight="1">
      <c r="A11" s="163"/>
      <c r="B11" s="164"/>
      <c r="C11" s="164"/>
      <c r="D11" s="164"/>
      <c r="E11" s="7" t="s">
        <v>37</v>
      </c>
      <c r="F11" s="8">
        <v>1</v>
      </c>
      <c r="G11" s="164"/>
      <c r="H11" s="164"/>
      <c r="I11" s="172"/>
      <c r="J11" s="41">
        <v>1</v>
      </c>
      <c r="K11" s="83"/>
    </row>
    <row r="12" spans="1:12" ht="32.5" customHeight="1">
      <c r="A12" s="163"/>
      <c r="B12" s="162" t="s">
        <v>38</v>
      </c>
      <c r="C12" s="162" t="s">
        <v>39</v>
      </c>
      <c r="D12" s="162">
        <v>3</v>
      </c>
      <c r="E12" s="7" t="s">
        <v>40</v>
      </c>
      <c r="F12" s="8">
        <v>0.75</v>
      </c>
      <c r="G12" s="162" t="s">
        <v>41</v>
      </c>
      <c r="H12" s="162" t="s">
        <v>42</v>
      </c>
      <c r="I12" s="170" t="s">
        <v>43</v>
      </c>
      <c r="J12" s="41">
        <v>0.75</v>
      </c>
      <c r="K12" s="83"/>
      <c r="L12" s="64" t="s">
        <v>198</v>
      </c>
    </row>
    <row r="13" spans="1:12" ht="32.5" customHeight="1">
      <c r="A13" s="163"/>
      <c r="B13" s="163"/>
      <c r="C13" s="163"/>
      <c r="D13" s="163"/>
      <c r="E13" s="7" t="s">
        <v>44</v>
      </c>
      <c r="F13" s="8">
        <v>0.75</v>
      </c>
      <c r="G13" s="163"/>
      <c r="H13" s="163"/>
      <c r="I13" s="171"/>
      <c r="J13" s="41">
        <v>0.75</v>
      </c>
      <c r="K13" s="83"/>
    </row>
    <row r="14" spans="1:12" ht="32.5" customHeight="1">
      <c r="A14" s="163"/>
      <c r="B14" s="163"/>
      <c r="C14" s="163"/>
      <c r="D14" s="163"/>
      <c r="E14" s="7" t="s">
        <v>45</v>
      </c>
      <c r="F14" s="8">
        <v>0.75</v>
      </c>
      <c r="G14" s="163"/>
      <c r="H14" s="163"/>
      <c r="I14" s="171"/>
      <c r="J14" s="41">
        <v>0.75</v>
      </c>
      <c r="K14" s="83"/>
    </row>
    <row r="15" spans="1:12" ht="42" customHeight="1">
      <c r="A15" s="163"/>
      <c r="B15" s="163"/>
      <c r="C15" s="164"/>
      <c r="D15" s="164"/>
      <c r="E15" s="7" t="s">
        <v>46</v>
      </c>
      <c r="F15" s="8">
        <v>0.75</v>
      </c>
      <c r="G15" s="164"/>
      <c r="H15" s="164"/>
      <c r="I15" s="172"/>
      <c r="J15" s="41">
        <v>0.75</v>
      </c>
      <c r="K15" s="83"/>
    </row>
    <row r="16" spans="1:12" ht="42" customHeight="1">
      <c r="A16" s="163"/>
      <c r="B16" s="163"/>
      <c r="C16" s="162" t="s">
        <v>47</v>
      </c>
      <c r="D16" s="162">
        <v>3</v>
      </c>
      <c r="E16" s="7" t="s">
        <v>48</v>
      </c>
      <c r="F16" s="8">
        <v>1</v>
      </c>
      <c r="G16" s="162" t="s">
        <v>49</v>
      </c>
      <c r="H16" s="162" t="s">
        <v>50</v>
      </c>
      <c r="I16" s="170" t="s">
        <v>51</v>
      </c>
      <c r="J16" s="41">
        <v>1</v>
      </c>
      <c r="K16" s="83"/>
      <c r="L16" s="64" t="s">
        <v>198</v>
      </c>
    </row>
    <row r="17" spans="1:12" ht="42" customHeight="1">
      <c r="A17" s="163"/>
      <c r="B17" s="163"/>
      <c r="C17" s="163"/>
      <c r="D17" s="163"/>
      <c r="E17" s="7" t="s">
        <v>52</v>
      </c>
      <c r="F17" s="8">
        <v>1</v>
      </c>
      <c r="G17" s="163"/>
      <c r="H17" s="163"/>
      <c r="I17" s="171"/>
      <c r="J17" s="41">
        <v>1</v>
      </c>
      <c r="K17" s="83"/>
    </row>
    <row r="18" spans="1:12" ht="29.5" customHeight="1">
      <c r="A18" s="163"/>
      <c r="B18" s="164"/>
      <c r="C18" s="164"/>
      <c r="D18" s="164"/>
      <c r="E18" s="7" t="s">
        <v>53</v>
      </c>
      <c r="F18" s="8">
        <v>1</v>
      </c>
      <c r="G18" s="164"/>
      <c r="H18" s="164"/>
      <c r="I18" s="172"/>
      <c r="J18" s="41">
        <v>1</v>
      </c>
      <c r="K18" s="83"/>
    </row>
    <row r="19" spans="1:12" ht="35.15" customHeight="1">
      <c r="A19" s="163"/>
      <c r="B19" s="162" t="s">
        <v>54</v>
      </c>
      <c r="C19" s="162" t="s">
        <v>55</v>
      </c>
      <c r="D19" s="162">
        <v>4</v>
      </c>
      <c r="E19" s="7" t="s">
        <v>56</v>
      </c>
      <c r="F19" s="8">
        <v>1</v>
      </c>
      <c r="G19" s="162" t="s">
        <v>57</v>
      </c>
      <c r="H19" s="162" t="s">
        <v>58</v>
      </c>
      <c r="I19" s="170" t="s">
        <v>59</v>
      </c>
      <c r="J19" s="41">
        <v>1</v>
      </c>
      <c r="K19" s="83"/>
      <c r="L19" s="64" t="s">
        <v>198</v>
      </c>
    </row>
    <row r="20" spans="1:12" ht="35.15" customHeight="1">
      <c r="A20" s="163"/>
      <c r="B20" s="163"/>
      <c r="C20" s="163"/>
      <c r="D20" s="163"/>
      <c r="E20" s="7" t="s">
        <v>60</v>
      </c>
      <c r="F20" s="8">
        <v>1</v>
      </c>
      <c r="G20" s="163"/>
      <c r="H20" s="163"/>
      <c r="I20" s="171"/>
      <c r="J20" s="41">
        <v>1</v>
      </c>
      <c r="K20" s="83"/>
    </row>
    <row r="21" spans="1:12" ht="35.15" customHeight="1">
      <c r="A21" s="163"/>
      <c r="B21" s="163"/>
      <c r="C21" s="163"/>
      <c r="D21" s="163"/>
      <c r="E21" s="7" t="s">
        <v>61</v>
      </c>
      <c r="F21" s="8">
        <v>1</v>
      </c>
      <c r="G21" s="163"/>
      <c r="H21" s="163"/>
      <c r="I21" s="171"/>
      <c r="J21" s="41">
        <v>1</v>
      </c>
      <c r="K21" s="83"/>
    </row>
    <row r="22" spans="1:12" ht="35.15" customHeight="1">
      <c r="A22" s="163"/>
      <c r="B22" s="163"/>
      <c r="C22" s="164"/>
      <c r="D22" s="164"/>
      <c r="E22" s="7" t="s">
        <v>62</v>
      </c>
      <c r="F22" s="8">
        <v>1</v>
      </c>
      <c r="G22" s="164"/>
      <c r="H22" s="164"/>
      <c r="I22" s="172"/>
      <c r="J22" s="41">
        <v>1</v>
      </c>
      <c r="K22" s="83"/>
    </row>
    <row r="23" spans="1:12" ht="35.15" customHeight="1">
      <c r="A23" s="163"/>
      <c r="B23" s="163"/>
      <c r="C23" s="162" t="s">
        <v>63</v>
      </c>
      <c r="D23" s="162">
        <v>4</v>
      </c>
      <c r="E23" s="7" t="s">
        <v>64</v>
      </c>
      <c r="F23" s="6">
        <v>2</v>
      </c>
      <c r="G23" s="162" t="s">
        <v>65</v>
      </c>
      <c r="H23" s="162" t="s">
        <v>42</v>
      </c>
      <c r="I23" s="170" t="s">
        <v>66</v>
      </c>
      <c r="J23" s="60">
        <v>2</v>
      </c>
      <c r="K23" s="84"/>
      <c r="L23" s="64" t="s">
        <v>198</v>
      </c>
    </row>
    <row r="24" spans="1:12" ht="35.15" customHeight="1">
      <c r="A24" s="164"/>
      <c r="B24" s="164"/>
      <c r="C24" s="164"/>
      <c r="D24" s="164"/>
      <c r="E24" s="7" t="s">
        <v>67</v>
      </c>
      <c r="F24" s="6">
        <v>2</v>
      </c>
      <c r="G24" s="164"/>
      <c r="H24" s="164"/>
      <c r="I24" s="172"/>
      <c r="J24" s="60">
        <v>2</v>
      </c>
      <c r="K24" s="99"/>
      <c r="L24" s="85" t="s">
        <v>200</v>
      </c>
    </row>
    <row r="25" spans="1:12" ht="34.5" customHeight="1">
      <c r="A25" s="162" t="s">
        <v>68</v>
      </c>
      <c r="B25" s="162" t="s">
        <v>69</v>
      </c>
      <c r="C25" s="69" t="s">
        <v>70</v>
      </c>
      <c r="D25" s="69">
        <v>2</v>
      </c>
      <c r="E25" s="7" t="s">
        <v>70</v>
      </c>
      <c r="F25" s="8">
        <v>2</v>
      </c>
      <c r="G25" s="70" t="s">
        <v>71</v>
      </c>
      <c r="H25" s="71">
        <v>1</v>
      </c>
      <c r="I25" s="70" t="s">
        <v>72</v>
      </c>
      <c r="J25" s="41">
        <v>2</v>
      </c>
      <c r="K25" s="83"/>
    </row>
    <row r="26" spans="1:12" ht="34.5" customHeight="1">
      <c r="A26" s="163"/>
      <c r="B26" s="163"/>
      <c r="C26" s="69" t="s">
        <v>73</v>
      </c>
      <c r="D26" s="69">
        <v>2</v>
      </c>
      <c r="E26" s="7" t="s">
        <v>73</v>
      </c>
      <c r="F26" s="8">
        <v>2</v>
      </c>
      <c r="G26" s="70" t="s">
        <v>74</v>
      </c>
      <c r="H26" s="71">
        <v>1</v>
      </c>
      <c r="I26" s="70" t="s">
        <v>75</v>
      </c>
      <c r="J26" s="41">
        <v>0.3</v>
      </c>
      <c r="K26" s="83"/>
      <c r="L26" s="64">
        <f>199/242</f>
        <v>0.8223140495867769</v>
      </c>
    </row>
    <row r="27" spans="1:12" ht="24.65" customHeight="1">
      <c r="A27" s="163"/>
      <c r="B27" s="163"/>
      <c r="C27" s="162" t="s">
        <v>76</v>
      </c>
      <c r="D27" s="162">
        <v>4</v>
      </c>
      <c r="E27" s="7" t="s">
        <v>77</v>
      </c>
      <c r="F27" s="165">
        <v>4</v>
      </c>
      <c r="G27" s="170" t="s">
        <v>78</v>
      </c>
      <c r="H27" s="162" t="s">
        <v>79</v>
      </c>
      <c r="I27" s="170" t="s">
        <v>80</v>
      </c>
      <c r="J27" s="41">
        <v>1</v>
      </c>
      <c r="K27" s="83"/>
      <c r="L27" s="64" t="s">
        <v>201</v>
      </c>
    </row>
    <row r="28" spans="1:12" ht="27" customHeight="1">
      <c r="A28" s="163"/>
      <c r="B28" s="163"/>
      <c r="C28" s="163"/>
      <c r="D28" s="163"/>
      <c r="E28" s="7" t="s">
        <v>81</v>
      </c>
      <c r="F28" s="166"/>
      <c r="G28" s="171"/>
      <c r="H28" s="163"/>
      <c r="I28" s="171"/>
      <c r="J28" s="41">
        <v>1</v>
      </c>
      <c r="K28" s="83"/>
    </row>
    <row r="29" spans="1:12" ht="27" customHeight="1">
      <c r="A29" s="163"/>
      <c r="B29" s="163"/>
      <c r="C29" s="163"/>
      <c r="D29" s="163"/>
      <c r="E29" s="7" t="s">
        <v>82</v>
      </c>
      <c r="F29" s="166"/>
      <c r="G29" s="171"/>
      <c r="H29" s="163"/>
      <c r="I29" s="171"/>
      <c r="J29" s="41">
        <v>1</v>
      </c>
      <c r="K29" s="83"/>
    </row>
    <row r="30" spans="1:12" ht="34" customHeight="1">
      <c r="A30" s="163"/>
      <c r="B30" s="164"/>
      <c r="C30" s="164"/>
      <c r="D30" s="164"/>
      <c r="E30" s="7" t="s">
        <v>83</v>
      </c>
      <c r="F30" s="167"/>
      <c r="G30" s="172"/>
      <c r="H30" s="164"/>
      <c r="I30" s="172"/>
      <c r="J30" s="41">
        <v>1</v>
      </c>
      <c r="K30" s="83"/>
    </row>
    <row r="31" spans="1:12" ht="26.15" customHeight="1">
      <c r="A31" s="163"/>
      <c r="B31" s="162" t="s">
        <v>151</v>
      </c>
      <c r="C31" s="162" t="s">
        <v>85</v>
      </c>
      <c r="D31" s="162">
        <v>6</v>
      </c>
      <c r="E31" s="7" t="s">
        <v>86</v>
      </c>
      <c r="F31" s="8">
        <v>1.5</v>
      </c>
      <c r="G31" s="162" t="s">
        <v>87</v>
      </c>
      <c r="H31" s="162" t="s">
        <v>88</v>
      </c>
      <c r="I31" s="170" t="s">
        <v>89</v>
      </c>
      <c r="J31" s="41">
        <v>1.5</v>
      </c>
      <c r="K31" s="83"/>
      <c r="L31" s="64" t="s">
        <v>202</v>
      </c>
    </row>
    <row r="32" spans="1:12" ht="26.15" customHeight="1">
      <c r="A32" s="163"/>
      <c r="B32" s="163"/>
      <c r="C32" s="163"/>
      <c r="D32" s="163"/>
      <c r="E32" s="7" t="s">
        <v>90</v>
      </c>
      <c r="F32" s="8">
        <v>1.5</v>
      </c>
      <c r="G32" s="163"/>
      <c r="H32" s="163"/>
      <c r="I32" s="171"/>
      <c r="J32" s="41">
        <v>1.5</v>
      </c>
      <c r="K32" s="83"/>
    </row>
    <row r="33" spans="1:16" ht="26.15" customHeight="1">
      <c r="A33" s="163"/>
      <c r="B33" s="163"/>
      <c r="C33" s="163"/>
      <c r="D33" s="163"/>
      <c r="E33" s="7" t="s">
        <v>91</v>
      </c>
      <c r="F33" s="8">
        <v>1.5</v>
      </c>
      <c r="G33" s="163"/>
      <c r="H33" s="163"/>
      <c r="I33" s="171"/>
      <c r="J33" s="41">
        <v>1.5</v>
      </c>
      <c r="K33" s="83"/>
      <c r="L33" s="86"/>
    </row>
    <row r="34" spans="1:16" ht="26.15" customHeight="1">
      <c r="A34" s="163"/>
      <c r="B34" s="163"/>
      <c r="C34" s="164"/>
      <c r="D34" s="164"/>
      <c r="E34" s="7" t="s">
        <v>92</v>
      </c>
      <c r="F34" s="8">
        <v>1.5</v>
      </c>
      <c r="G34" s="164"/>
      <c r="H34" s="164"/>
      <c r="I34" s="172"/>
      <c r="J34" s="41">
        <v>1.5</v>
      </c>
      <c r="K34" s="83"/>
    </row>
    <row r="35" spans="1:16" ht="26.15" customHeight="1">
      <c r="A35" s="163"/>
      <c r="B35" s="163"/>
      <c r="C35" s="162" t="s">
        <v>93</v>
      </c>
      <c r="D35" s="162">
        <v>6</v>
      </c>
      <c r="E35" s="7" t="s">
        <v>94</v>
      </c>
      <c r="F35" s="8">
        <v>1.5</v>
      </c>
      <c r="G35" s="162" t="s">
        <v>95</v>
      </c>
      <c r="H35" s="162" t="s">
        <v>96</v>
      </c>
      <c r="I35" s="170" t="s">
        <v>97</v>
      </c>
      <c r="J35" s="41">
        <v>1.5</v>
      </c>
      <c r="K35" s="83"/>
      <c r="L35" s="64" t="s">
        <v>202</v>
      </c>
    </row>
    <row r="36" spans="1:16" ht="26.15" customHeight="1">
      <c r="A36" s="163"/>
      <c r="B36" s="163"/>
      <c r="C36" s="163"/>
      <c r="D36" s="163"/>
      <c r="E36" s="7" t="s">
        <v>98</v>
      </c>
      <c r="F36" s="8">
        <v>1.5</v>
      </c>
      <c r="G36" s="163"/>
      <c r="H36" s="163"/>
      <c r="I36" s="171"/>
      <c r="J36" s="41">
        <v>1.5</v>
      </c>
      <c r="K36" s="83"/>
    </row>
    <row r="37" spans="1:16" ht="26.15" customHeight="1">
      <c r="A37" s="163"/>
      <c r="B37" s="163"/>
      <c r="C37" s="163"/>
      <c r="D37" s="163"/>
      <c r="E37" s="7" t="s">
        <v>99</v>
      </c>
      <c r="F37" s="8">
        <v>1.5</v>
      </c>
      <c r="G37" s="163"/>
      <c r="H37" s="163"/>
      <c r="I37" s="171"/>
      <c r="J37" s="41">
        <v>1.5</v>
      </c>
      <c r="K37" s="83"/>
    </row>
    <row r="38" spans="1:16" ht="39" customHeight="1">
      <c r="A38" s="164"/>
      <c r="B38" s="164"/>
      <c r="C38" s="164"/>
      <c r="D38" s="164"/>
      <c r="E38" s="7" t="s">
        <v>100</v>
      </c>
      <c r="F38" s="8">
        <v>1.5</v>
      </c>
      <c r="G38" s="164"/>
      <c r="H38" s="164"/>
      <c r="I38" s="172"/>
      <c r="J38" s="41">
        <v>1.5</v>
      </c>
      <c r="K38" s="83"/>
    </row>
    <row r="39" spans="1:16" ht="20.149999999999999" customHeight="1">
      <c r="A39" s="162" t="s">
        <v>101</v>
      </c>
      <c r="B39" s="162" t="s">
        <v>102</v>
      </c>
      <c r="C39" s="162" t="s">
        <v>103</v>
      </c>
      <c r="D39" s="162">
        <v>10</v>
      </c>
      <c r="E39" s="89" t="s">
        <v>203</v>
      </c>
      <c r="F39" s="8">
        <v>2.5</v>
      </c>
      <c r="G39" s="162" t="s">
        <v>204</v>
      </c>
      <c r="H39" s="173">
        <v>1</v>
      </c>
      <c r="I39" s="170" t="s">
        <v>154</v>
      </c>
      <c r="J39" s="41">
        <v>0.375</v>
      </c>
      <c r="K39" s="182"/>
      <c r="L39" s="64" t="s">
        <v>205</v>
      </c>
      <c r="M39" s="64">
        <v>124.56</v>
      </c>
      <c r="N39" s="64">
        <f>124.56/151.2</f>
        <v>0.82380952380952388</v>
      </c>
    </row>
    <row r="40" spans="1:16" ht="20.149999999999999" customHeight="1">
      <c r="A40" s="163"/>
      <c r="B40" s="163"/>
      <c r="C40" s="163"/>
      <c r="D40" s="163"/>
      <c r="E40" s="89" t="s">
        <v>206</v>
      </c>
      <c r="F40" s="8">
        <v>2.5</v>
      </c>
      <c r="G40" s="163"/>
      <c r="H40" s="174"/>
      <c r="I40" s="171"/>
      <c r="J40" s="41">
        <v>0.375</v>
      </c>
      <c r="K40" s="183"/>
      <c r="M40" s="64">
        <v>33.28</v>
      </c>
      <c r="N40" s="64">
        <f>33.28/40.32</f>
        <v>0.82539682539682546</v>
      </c>
      <c r="P40" s="64">
        <f>18*0.05</f>
        <v>0.9</v>
      </c>
    </row>
    <row r="41" spans="1:16" ht="20.149999999999999" customHeight="1">
      <c r="A41" s="163"/>
      <c r="B41" s="163"/>
      <c r="C41" s="163"/>
      <c r="D41" s="163"/>
      <c r="E41" s="89" t="s">
        <v>207</v>
      </c>
      <c r="F41" s="8">
        <v>2.5</v>
      </c>
      <c r="G41" s="163"/>
      <c r="H41" s="174"/>
      <c r="I41" s="171"/>
      <c r="J41" s="41">
        <v>0.375</v>
      </c>
      <c r="K41" s="183"/>
      <c r="M41" s="64">
        <v>41.46</v>
      </c>
      <c r="N41" s="64">
        <f>41.46/50.4</f>
        <v>0.82261904761904769</v>
      </c>
    </row>
    <row r="42" spans="1:16" ht="20.149999999999999" customHeight="1">
      <c r="A42" s="163"/>
      <c r="B42" s="164"/>
      <c r="C42" s="164"/>
      <c r="D42" s="164"/>
      <c r="E42" s="7" t="s">
        <v>208</v>
      </c>
      <c r="F42" s="8">
        <v>2.5</v>
      </c>
      <c r="G42" s="164"/>
      <c r="H42" s="174"/>
      <c r="I42" s="171"/>
      <c r="J42" s="41">
        <v>0.375</v>
      </c>
      <c r="K42" s="184"/>
      <c r="M42" s="64">
        <v>4152</v>
      </c>
      <c r="N42" s="64">
        <f>4152/5040</f>
        <v>0.82380952380952377</v>
      </c>
    </row>
    <row r="43" spans="1:16" ht="32.15" customHeight="1">
      <c r="A43" s="163"/>
      <c r="B43" s="162" t="s">
        <v>107</v>
      </c>
      <c r="C43" s="162" t="s">
        <v>108</v>
      </c>
      <c r="D43" s="162">
        <v>5</v>
      </c>
      <c r="E43" s="89" t="s">
        <v>209</v>
      </c>
      <c r="F43" s="168">
        <v>5</v>
      </c>
      <c r="G43" s="165" t="s">
        <v>110</v>
      </c>
      <c r="H43" s="175">
        <v>1</v>
      </c>
      <c r="I43" s="132" t="s">
        <v>111</v>
      </c>
      <c r="J43" s="180">
        <v>5</v>
      </c>
      <c r="K43" s="182"/>
    </row>
    <row r="44" spans="1:16" ht="32.15" customHeight="1">
      <c r="A44" s="163"/>
      <c r="B44" s="164"/>
      <c r="C44" s="164"/>
      <c r="D44" s="164"/>
      <c r="E44" s="89" t="s">
        <v>210</v>
      </c>
      <c r="F44" s="169"/>
      <c r="G44" s="166"/>
      <c r="H44" s="169"/>
      <c r="I44" s="133"/>
      <c r="J44" s="181"/>
      <c r="K44" s="184"/>
    </row>
    <row r="45" spans="1:16" ht="49" customHeight="1">
      <c r="A45" s="163"/>
      <c r="B45" s="162" t="s">
        <v>112</v>
      </c>
      <c r="C45" s="162" t="s">
        <v>113</v>
      </c>
      <c r="D45" s="162">
        <v>5</v>
      </c>
      <c r="E45" s="89" t="s">
        <v>184</v>
      </c>
      <c r="F45" s="165">
        <v>5</v>
      </c>
      <c r="G45" s="165" t="s">
        <v>211</v>
      </c>
      <c r="H45" s="176">
        <v>1</v>
      </c>
      <c r="I45" s="178" t="s">
        <v>212</v>
      </c>
      <c r="J45" s="180">
        <v>5</v>
      </c>
      <c r="K45" s="182"/>
      <c r="L45" s="85"/>
    </row>
    <row r="46" spans="1:16" ht="49" customHeight="1">
      <c r="A46" s="163"/>
      <c r="B46" s="164"/>
      <c r="C46" s="164"/>
      <c r="D46" s="164"/>
      <c r="E46" s="89" t="s">
        <v>187</v>
      </c>
      <c r="F46" s="167"/>
      <c r="G46" s="167"/>
      <c r="H46" s="177"/>
      <c r="I46" s="179"/>
      <c r="J46" s="181"/>
      <c r="K46" s="184"/>
      <c r="L46" s="85"/>
    </row>
    <row r="47" spans="1:16" ht="70" customHeight="1">
      <c r="A47" s="164"/>
      <c r="B47" s="76" t="s">
        <v>116</v>
      </c>
      <c r="C47" s="69" t="s">
        <v>117</v>
      </c>
      <c r="D47" s="69">
        <v>5</v>
      </c>
      <c r="E47" s="7" t="s">
        <v>213</v>
      </c>
      <c r="F47" s="8">
        <v>5</v>
      </c>
      <c r="G47" s="70" t="s">
        <v>118</v>
      </c>
      <c r="H47" s="69" t="s">
        <v>119</v>
      </c>
      <c r="I47" s="70" t="s">
        <v>120</v>
      </c>
      <c r="J47" s="41">
        <v>5</v>
      </c>
      <c r="K47" s="83"/>
    </row>
    <row r="48" spans="1:16" ht="25.5" customHeight="1">
      <c r="A48" s="162" t="s">
        <v>121</v>
      </c>
      <c r="B48" s="162" t="s">
        <v>122</v>
      </c>
      <c r="C48" s="69" t="s">
        <v>123</v>
      </c>
      <c r="D48" s="162">
        <v>25</v>
      </c>
      <c r="E48" s="7"/>
      <c r="F48" s="16" t="s">
        <v>124</v>
      </c>
      <c r="G48" s="77" t="s">
        <v>125</v>
      </c>
      <c r="H48" s="139" t="s">
        <v>126</v>
      </c>
      <c r="I48" s="170" t="s">
        <v>127</v>
      </c>
      <c r="J48" s="41" t="s">
        <v>124</v>
      </c>
      <c r="K48" s="83"/>
    </row>
    <row r="49" spans="1:11" ht="25.5" customHeight="1">
      <c r="A49" s="163"/>
      <c r="B49" s="163"/>
      <c r="C49" s="68" t="s">
        <v>128</v>
      </c>
      <c r="D49" s="163"/>
      <c r="E49" s="7" t="s">
        <v>129</v>
      </c>
      <c r="F49" s="8">
        <v>25</v>
      </c>
      <c r="G49" s="77" t="s">
        <v>130</v>
      </c>
      <c r="H49" s="140"/>
      <c r="I49" s="171"/>
      <c r="J49" s="41">
        <v>25</v>
      </c>
      <c r="K49" s="83"/>
    </row>
    <row r="50" spans="1:11" ht="25.5" customHeight="1">
      <c r="A50" s="163"/>
      <c r="B50" s="164"/>
      <c r="C50" s="68" t="s">
        <v>131</v>
      </c>
      <c r="D50" s="164"/>
      <c r="E50" s="7"/>
      <c r="F50" s="16" t="s">
        <v>124</v>
      </c>
      <c r="G50" s="77" t="s">
        <v>132</v>
      </c>
      <c r="H50" s="141"/>
      <c r="I50" s="172"/>
      <c r="J50" s="41" t="s">
        <v>124</v>
      </c>
      <c r="K50" s="83"/>
    </row>
    <row r="51" spans="1:11" ht="44.5" customHeight="1">
      <c r="A51" s="163"/>
      <c r="B51" s="162" t="s">
        <v>133</v>
      </c>
      <c r="C51" s="69" t="s">
        <v>134</v>
      </c>
      <c r="D51" s="69">
        <v>1</v>
      </c>
      <c r="E51" s="7" t="s">
        <v>135</v>
      </c>
      <c r="F51" s="8">
        <v>1</v>
      </c>
      <c r="G51" s="7" t="s">
        <v>136</v>
      </c>
      <c r="H51" s="69" t="s">
        <v>137</v>
      </c>
      <c r="I51" s="70" t="s">
        <v>138</v>
      </c>
      <c r="J51" s="41">
        <v>1</v>
      </c>
      <c r="K51" s="83"/>
    </row>
    <row r="52" spans="1:11" ht="42.65" customHeight="1">
      <c r="A52" s="163"/>
      <c r="B52" s="164"/>
      <c r="C52" s="69" t="s">
        <v>139</v>
      </c>
      <c r="D52" s="68">
        <v>1</v>
      </c>
      <c r="E52" s="10" t="s">
        <v>139</v>
      </c>
      <c r="F52" s="8">
        <v>1</v>
      </c>
      <c r="G52" s="7" t="s">
        <v>140</v>
      </c>
      <c r="H52" s="69" t="s">
        <v>137</v>
      </c>
      <c r="I52" s="70" t="s">
        <v>141</v>
      </c>
      <c r="J52" s="41">
        <v>1</v>
      </c>
      <c r="K52" s="83"/>
    </row>
    <row r="53" spans="1:11" ht="56.15" customHeight="1">
      <c r="A53" s="164"/>
      <c r="B53" s="68" t="s">
        <v>142</v>
      </c>
      <c r="C53" s="68" t="s">
        <v>156</v>
      </c>
      <c r="D53" s="68">
        <v>8</v>
      </c>
      <c r="E53" s="10" t="s">
        <v>214</v>
      </c>
      <c r="F53" s="8">
        <v>8</v>
      </c>
      <c r="G53" s="7" t="s">
        <v>145</v>
      </c>
      <c r="H53" s="9">
        <v>1</v>
      </c>
      <c r="I53" s="7" t="s">
        <v>215</v>
      </c>
      <c r="J53" s="20">
        <v>8</v>
      </c>
      <c r="K53" s="83"/>
    </row>
    <row r="54" spans="1:11" ht="25.5" customHeight="1">
      <c r="A54" s="159" t="s">
        <v>148</v>
      </c>
      <c r="B54" s="160"/>
      <c r="C54" s="160"/>
      <c r="D54" s="160"/>
      <c r="E54" s="161"/>
      <c r="F54" s="5">
        <f>SUM(F3:F53)</f>
        <v>100</v>
      </c>
      <c r="G54" s="81"/>
      <c r="H54" s="67"/>
      <c r="I54" s="81"/>
      <c r="J54" s="82">
        <f>SUM(J4:J53)</f>
        <v>89.8</v>
      </c>
      <c r="K54" s="87"/>
    </row>
  </sheetData>
  <mergeCells count="87">
    <mergeCell ref="J43:J44"/>
    <mergeCell ref="J45:J46"/>
    <mergeCell ref="K39:K42"/>
    <mergeCell ref="K43:K44"/>
    <mergeCell ref="K45:K46"/>
    <mergeCell ref="H43:H44"/>
    <mergeCell ref="H45:H46"/>
    <mergeCell ref="H48:H50"/>
    <mergeCell ref="I4:I8"/>
    <mergeCell ref="I9:I11"/>
    <mergeCell ref="I12:I15"/>
    <mergeCell ref="I16:I18"/>
    <mergeCell ref="I19:I22"/>
    <mergeCell ref="I23:I24"/>
    <mergeCell ref="I27:I30"/>
    <mergeCell ref="I31:I34"/>
    <mergeCell ref="I35:I38"/>
    <mergeCell ref="I39:I42"/>
    <mergeCell ref="I43:I44"/>
    <mergeCell ref="I45:I46"/>
    <mergeCell ref="I48:I50"/>
    <mergeCell ref="H23:H24"/>
    <mergeCell ref="H27:H30"/>
    <mergeCell ref="H31:H34"/>
    <mergeCell ref="H35:H38"/>
    <mergeCell ref="H39:H42"/>
    <mergeCell ref="H4:H8"/>
    <mergeCell ref="H9:H11"/>
    <mergeCell ref="H12:H15"/>
    <mergeCell ref="H16:H18"/>
    <mergeCell ref="H19:H22"/>
    <mergeCell ref="D48:D50"/>
    <mergeCell ref="F27:F30"/>
    <mergeCell ref="F43:F44"/>
    <mergeCell ref="F45:F46"/>
    <mergeCell ref="G4:G8"/>
    <mergeCell ref="G9:G11"/>
    <mergeCell ref="G12:G15"/>
    <mergeCell ref="G16:G18"/>
    <mergeCell ref="G19:G22"/>
    <mergeCell ref="G23:G24"/>
    <mergeCell ref="G27:G30"/>
    <mergeCell ref="G31:G34"/>
    <mergeCell ref="G35:G38"/>
    <mergeCell ref="G39:G42"/>
    <mergeCell ref="G43:G44"/>
    <mergeCell ref="G45:G46"/>
    <mergeCell ref="C43:C44"/>
    <mergeCell ref="C45:C46"/>
    <mergeCell ref="D4:D8"/>
    <mergeCell ref="D9:D11"/>
    <mergeCell ref="D12:D15"/>
    <mergeCell ref="D16:D18"/>
    <mergeCell ref="D19:D22"/>
    <mergeCell ref="D23:D24"/>
    <mergeCell ref="D27:D30"/>
    <mergeCell ref="D31:D34"/>
    <mergeCell ref="D35:D38"/>
    <mergeCell ref="D39:D42"/>
    <mergeCell ref="D43:D44"/>
    <mergeCell ref="D45:D46"/>
    <mergeCell ref="C23:C24"/>
    <mergeCell ref="C27:C30"/>
    <mergeCell ref="C31:C34"/>
    <mergeCell ref="C35:C38"/>
    <mergeCell ref="C39:C42"/>
    <mergeCell ref="C4:C8"/>
    <mergeCell ref="C9:C11"/>
    <mergeCell ref="C12:C15"/>
    <mergeCell ref="C16:C18"/>
    <mergeCell ref="C19:C22"/>
    <mergeCell ref="A2:I2"/>
    <mergeCell ref="A54:E54"/>
    <mergeCell ref="A4:A24"/>
    <mergeCell ref="A25:A38"/>
    <mergeCell ref="A39:A47"/>
    <mergeCell ref="A48:A53"/>
    <mergeCell ref="B4:B11"/>
    <mergeCell ref="B12:B18"/>
    <mergeCell ref="B19:B24"/>
    <mergeCell ref="B25:B30"/>
    <mergeCell ref="B31:B38"/>
    <mergeCell ref="B39:B42"/>
    <mergeCell ref="B43:B44"/>
    <mergeCell ref="B45:B46"/>
    <mergeCell ref="B48:B50"/>
    <mergeCell ref="B51:B52"/>
  </mergeCells>
  <phoneticPr fontId="26"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workbookViewId="0">
      <pane xSplit="5" ySplit="3" topLeftCell="J36" activePane="bottomRight" state="frozen"/>
      <selection pane="topRight"/>
      <selection pane="bottomLeft"/>
      <selection pane="bottomRight" activeCell="L1" sqref="L1:Q1048576"/>
    </sheetView>
  </sheetViews>
  <sheetFormatPr defaultColWidth="9" defaultRowHeight="14"/>
  <cols>
    <col min="1" max="1" width="8.75" style="64" customWidth="1"/>
    <col min="2" max="2" width="9.25" style="65" customWidth="1"/>
    <col min="3" max="3" width="14.08203125" style="65" customWidth="1"/>
    <col min="4" max="4" width="11.83203125" style="65" customWidth="1"/>
    <col min="5" max="5" width="28.58203125" style="65" customWidth="1"/>
    <col min="6" max="6" width="7.58203125" style="65" customWidth="1"/>
    <col min="7" max="7" width="46.08203125" style="66" customWidth="1"/>
    <col min="8" max="8" width="9.5" style="65" customWidth="1"/>
    <col min="9" max="9" width="53.5" style="66" customWidth="1"/>
    <col min="10" max="10" width="8.25" style="64" customWidth="1"/>
    <col min="11" max="11" width="6.83203125" style="64" customWidth="1"/>
    <col min="12" max="17" width="0" style="64" hidden="1" customWidth="1"/>
    <col min="18" max="16384" width="9" style="64"/>
  </cols>
  <sheetData>
    <row r="1" spans="1:11">
      <c r="A1" s="64" t="s">
        <v>159</v>
      </c>
    </row>
    <row r="2" spans="1:11" ht="42.75" customHeight="1">
      <c r="A2" s="185" t="s">
        <v>216</v>
      </c>
      <c r="B2" s="185"/>
      <c r="C2" s="185"/>
      <c r="D2" s="185"/>
      <c r="E2" s="185"/>
      <c r="F2" s="185"/>
      <c r="G2" s="185"/>
      <c r="H2" s="185"/>
      <c r="I2" s="185"/>
      <c r="J2" s="185"/>
      <c r="K2" s="185"/>
    </row>
    <row r="3" spans="1:11" ht="48" customHeight="1">
      <c r="A3" s="67" t="s">
        <v>1</v>
      </c>
      <c r="B3" s="67" t="s">
        <v>2</v>
      </c>
      <c r="C3" s="67" t="s">
        <v>3</v>
      </c>
      <c r="D3" s="67" t="s">
        <v>4</v>
      </c>
      <c r="E3" s="67" t="s">
        <v>5</v>
      </c>
      <c r="F3" s="67" t="s">
        <v>6</v>
      </c>
      <c r="G3" s="67" t="s">
        <v>7</v>
      </c>
      <c r="H3" s="67" t="s">
        <v>8</v>
      </c>
      <c r="I3" s="67" t="s">
        <v>9</v>
      </c>
      <c r="J3" s="67" t="s">
        <v>150</v>
      </c>
      <c r="K3" s="67" t="s">
        <v>19</v>
      </c>
    </row>
    <row r="4" spans="1:11" ht="29.5" customHeight="1">
      <c r="A4" s="162" t="s">
        <v>20</v>
      </c>
      <c r="B4" s="162" t="s">
        <v>21</v>
      </c>
      <c r="C4" s="162" t="s">
        <v>22</v>
      </c>
      <c r="D4" s="162">
        <v>3</v>
      </c>
      <c r="E4" s="76" t="s">
        <v>23</v>
      </c>
      <c r="F4" s="69">
        <v>0.6</v>
      </c>
      <c r="G4" s="170" t="s">
        <v>24</v>
      </c>
      <c r="H4" s="162" t="s">
        <v>25</v>
      </c>
      <c r="I4" s="170" t="s">
        <v>26</v>
      </c>
      <c r="J4" s="69">
        <v>0.6</v>
      </c>
      <c r="K4" s="67"/>
    </row>
    <row r="5" spans="1:11" ht="29.5" customHeight="1">
      <c r="A5" s="163"/>
      <c r="B5" s="163"/>
      <c r="C5" s="163"/>
      <c r="D5" s="163"/>
      <c r="E5" s="76" t="s">
        <v>27</v>
      </c>
      <c r="F5" s="69">
        <v>0.6</v>
      </c>
      <c r="G5" s="171"/>
      <c r="H5" s="163"/>
      <c r="I5" s="171"/>
      <c r="J5" s="69">
        <v>0.6</v>
      </c>
      <c r="K5" s="67"/>
    </row>
    <row r="6" spans="1:11" ht="29.5" customHeight="1">
      <c r="A6" s="163"/>
      <c r="B6" s="163"/>
      <c r="C6" s="163"/>
      <c r="D6" s="163"/>
      <c r="E6" s="76" t="s">
        <v>28</v>
      </c>
      <c r="F6" s="69">
        <v>0.6</v>
      </c>
      <c r="G6" s="171"/>
      <c r="H6" s="163"/>
      <c r="I6" s="171"/>
      <c r="J6" s="69">
        <v>0.6</v>
      </c>
      <c r="K6" s="67"/>
    </row>
    <row r="7" spans="1:11" ht="29.5" customHeight="1">
      <c r="A7" s="163"/>
      <c r="B7" s="163"/>
      <c r="C7" s="163"/>
      <c r="D7" s="163"/>
      <c r="E7" s="76" t="s">
        <v>29</v>
      </c>
      <c r="F7" s="69">
        <v>0.6</v>
      </c>
      <c r="G7" s="171"/>
      <c r="H7" s="163"/>
      <c r="I7" s="171"/>
      <c r="J7" s="69">
        <v>0.6</v>
      </c>
      <c r="K7" s="67"/>
    </row>
    <row r="8" spans="1:11" ht="29.5" customHeight="1">
      <c r="A8" s="163"/>
      <c r="B8" s="163"/>
      <c r="C8" s="164"/>
      <c r="D8" s="164"/>
      <c r="E8" s="76" t="s">
        <v>30</v>
      </c>
      <c r="F8" s="69">
        <v>0.6</v>
      </c>
      <c r="G8" s="172"/>
      <c r="H8" s="164"/>
      <c r="I8" s="172"/>
      <c r="J8" s="69">
        <v>0.6</v>
      </c>
      <c r="K8" s="83"/>
    </row>
    <row r="9" spans="1:11" ht="32.5" customHeight="1">
      <c r="A9" s="163"/>
      <c r="B9" s="163"/>
      <c r="C9" s="162" t="s">
        <v>31</v>
      </c>
      <c r="D9" s="162">
        <v>3</v>
      </c>
      <c r="E9" s="76" t="s">
        <v>32</v>
      </c>
      <c r="F9" s="69">
        <v>1</v>
      </c>
      <c r="G9" s="170" t="s">
        <v>33</v>
      </c>
      <c r="H9" s="162" t="s">
        <v>34</v>
      </c>
      <c r="I9" s="170" t="s">
        <v>35</v>
      </c>
      <c r="J9" s="69">
        <v>1</v>
      </c>
      <c r="K9" s="83"/>
    </row>
    <row r="10" spans="1:11" ht="32.5" customHeight="1">
      <c r="A10" s="163"/>
      <c r="B10" s="163"/>
      <c r="C10" s="163"/>
      <c r="D10" s="163"/>
      <c r="E10" s="76" t="s">
        <v>36</v>
      </c>
      <c r="F10" s="69">
        <v>1</v>
      </c>
      <c r="G10" s="171"/>
      <c r="H10" s="163"/>
      <c r="I10" s="171"/>
      <c r="J10" s="69">
        <v>1</v>
      </c>
      <c r="K10" s="83"/>
    </row>
    <row r="11" spans="1:11" ht="32.5" customHeight="1">
      <c r="A11" s="163"/>
      <c r="B11" s="164"/>
      <c r="C11" s="164"/>
      <c r="D11" s="164"/>
      <c r="E11" s="76" t="s">
        <v>37</v>
      </c>
      <c r="F11" s="69">
        <v>1</v>
      </c>
      <c r="G11" s="172"/>
      <c r="H11" s="164"/>
      <c r="I11" s="172"/>
      <c r="J11" s="69">
        <v>1</v>
      </c>
      <c r="K11" s="83"/>
    </row>
    <row r="12" spans="1:11" ht="32.5" customHeight="1">
      <c r="A12" s="163"/>
      <c r="B12" s="162" t="s">
        <v>38</v>
      </c>
      <c r="C12" s="162" t="s">
        <v>39</v>
      </c>
      <c r="D12" s="162">
        <v>3</v>
      </c>
      <c r="E12" s="76" t="s">
        <v>40</v>
      </c>
      <c r="F12" s="69">
        <v>0.75</v>
      </c>
      <c r="G12" s="170" t="s">
        <v>41</v>
      </c>
      <c r="H12" s="162" t="s">
        <v>42</v>
      </c>
      <c r="I12" s="170" t="s">
        <v>43</v>
      </c>
      <c r="J12" s="69">
        <v>0.75</v>
      </c>
      <c r="K12" s="83"/>
    </row>
    <row r="13" spans="1:11" ht="32.5" customHeight="1">
      <c r="A13" s="163"/>
      <c r="B13" s="163"/>
      <c r="C13" s="163"/>
      <c r="D13" s="163"/>
      <c r="E13" s="76" t="s">
        <v>44</v>
      </c>
      <c r="F13" s="69">
        <v>0.75</v>
      </c>
      <c r="G13" s="171"/>
      <c r="H13" s="163"/>
      <c r="I13" s="171"/>
      <c r="J13" s="69">
        <v>0.75</v>
      </c>
      <c r="K13" s="83"/>
    </row>
    <row r="14" spans="1:11" ht="32.5" customHeight="1">
      <c r="A14" s="163"/>
      <c r="B14" s="163"/>
      <c r="C14" s="163"/>
      <c r="D14" s="163"/>
      <c r="E14" s="76" t="s">
        <v>45</v>
      </c>
      <c r="F14" s="69">
        <v>0.75</v>
      </c>
      <c r="G14" s="171"/>
      <c r="H14" s="163"/>
      <c r="I14" s="171"/>
      <c r="J14" s="69">
        <v>0.75</v>
      </c>
      <c r="K14" s="83"/>
    </row>
    <row r="15" spans="1:11" ht="42" customHeight="1">
      <c r="A15" s="163"/>
      <c r="B15" s="163"/>
      <c r="C15" s="164"/>
      <c r="D15" s="164"/>
      <c r="E15" s="76" t="s">
        <v>46</v>
      </c>
      <c r="F15" s="69">
        <v>0.75</v>
      </c>
      <c r="G15" s="172"/>
      <c r="H15" s="164"/>
      <c r="I15" s="172"/>
      <c r="J15" s="69">
        <v>0.75</v>
      </c>
      <c r="K15" s="83"/>
    </row>
    <row r="16" spans="1:11" ht="42" customHeight="1">
      <c r="A16" s="163"/>
      <c r="B16" s="163"/>
      <c r="C16" s="162" t="s">
        <v>47</v>
      </c>
      <c r="D16" s="162">
        <v>3</v>
      </c>
      <c r="E16" s="76" t="s">
        <v>48</v>
      </c>
      <c r="F16" s="69">
        <v>1</v>
      </c>
      <c r="G16" s="170" t="s">
        <v>49</v>
      </c>
      <c r="H16" s="162" t="s">
        <v>50</v>
      </c>
      <c r="I16" s="170" t="s">
        <v>51</v>
      </c>
      <c r="J16" s="69">
        <v>1</v>
      </c>
      <c r="K16" s="83"/>
    </row>
    <row r="17" spans="1:13" ht="42" customHeight="1">
      <c r="A17" s="163"/>
      <c r="B17" s="163"/>
      <c r="C17" s="163"/>
      <c r="D17" s="163"/>
      <c r="E17" s="76" t="s">
        <v>52</v>
      </c>
      <c r="F17" s="69">
        <v>1</v>
      </c>
      <c r="G17" s="171"/>
      <c r="H17" s="163"/>
      <c r="I17" s="171"/>
      <c r="J17" s="69">
        <v>1</v>
      </c>
      <c r="K17" s="83"/>
    </row>
    <row r="18" spans="1:13" ht="29.5" customHeight="1">
      <c r="A18" s="163"/>
      <c r="B18" s="164"/>
      <c r="C18" s="164"/>
      <c r="D18" s="164"/>
      <c r="E18" s="76" t="s">
        <v>53</v>
      </c>
      <c r="F18" s="69">
        <v>1</v>
      </c>
      <c r="G18" s="172"/>
      <c r="H18" s="164"/>
      <c r="I18" s="172"/>
      <c r="J18" s="69">
        <v>1</v>
      </c>
      <c r="K18" s="83"/>
    </row>
    <row r="19" spans="1:13" ht="35" customHeight="1">
      <c r="A19" s="163"/>
      <c r="B19" s="162" t="s">
        <v>54</v>
      </c>
      <c r="C19" s="162" t="s">
        <v>55</v>
      </c>
      <c r="D19" s="162">
        <v>4</v>
      </c>
      <c r="E19" s="76" t="s">
        <v>56</v>
      </c>
      <c r="F19" s="69">
        <v>1</v>
      </c>
      <c r="G19" s="170" t="s">
        <v>57</v>
      </c>
      <c r="H19" s="162" t="s">
        <v>58</v>
      </c>
      <c r="I19" s="170" t="s">
        <v>59</v>
      </c>
      <c r="J19" s="69">
        <v>1</v>
      </c>
      <c r="K19" s="83"/>
    </row>
    <row r="20" spans="1:13" ht="35" customHeight="1">
      <c r="A20" s="163"/>
      <c r="B20" s="163"/>
      <c r="C20" s="163"/>
      <c r="D20" s="163"/>
      <c r="E20" s="76" t="s">
        <v>60</v>
      </c>
      <c r="F20" s="69">
        <v>1</v>
      </c>
      <c r="G20" s="171"/>
      <c r="H20" s="163"/>
      <c r="I20" s="171"/>
      <c r="J20" s="69">
        <v>1</v>
      </c>
      <c r="K20" s="83"/>
    </row>
    <row r="21" spans="1:13" ht="35" customHeight="1">
      <c r="A21" s="163"/>
      <c r="B21" s="163"/>
      <c r="C21" s="163"/>
      <c r="D21" s="163"/>
      <c r="E21" s="76" t="s">
        <v>61</v>
      </c>
      <c r="F21" s="69">
        <v>1</v>
      </c>
      <c r="G21" s="171"/>
      <c r="H21" s="163"/>
      <c r="I21" s="171"/>
      <c r="J21" s="69">
        <v>1</v>
      </c>
      <c r="K21" s="83"/>
    </row>
    <row r="22" spans="1:13" ht="35" customHeight="1">
      <c r="A22" s="163"/>
      <c r="B22" s="163"/>
      <c r="C22" s="164"/>
      <c r="D22" s="164"/>
      <c r="E22" s="76" t="s">
        <v>62</v>
      </c>
      <c r="F22" s="69">
        <v>1</v>
      </c>
      <c r="G22" s="172"/>
      <c r="H22" s="164"/>
      <c r="I22" s="172"/>
      <c r="J22" s="69">
        <v>1</v>
      </c>
      <c r="K22" s="83"/>
    </row>
    <row r="23" spans="1:13" ht="35" customHeight="1">
      <c r="A23" s="163"/>
      <c r="B23" s="163"/>
      <c r="C23" s="162" t="s">
        <v>63</v>
      </c>
      <c r="D23" s="162">
        <v>4</v>
      </c>
      <c r="E23" s="76" t="s">
        <v>64</v>
      </c>
      <c r="F23" s="69">
        <v>2</v>
      </c>
      <c r="G23" s="170" t="s">
        <v>65</v>
      </c>
      <c r="H23" s="162" t="s">
        <v>42</v>
      </c>
      <c r="I23" s="170" t="s">
        <v>66</v>
      </c>
      <c r="J23" s="68">
        <v>2</v>
      </c>
      <c r="K23" s="84"/>
    </row>
    <row r="24" spans="1:13" ht="35" customHeight="1">
      <c r="A24" s="164"/>
      <c r="B24" s="163"/>
      <c r="C24" s="163"/>
      <c r="D24" s="164"/>
      <c r="E24" s="76" t="s">
        <v>67</v>
      </c>
      <c r="F24" s="69">
        <v>2</v>
      </c>
      <c r="G24" s="171"/>
      <c r="H24" s="164"/>
      <c r="I24" s="172"/>
      <c r="J24" s="68">
        <v>2</v>
      </c>
      <c r="K24" s="84"/>
    </row>
    <row r="25" spans="1:13" ht="55.5" customHeight="1">
      <c r="A25" s="163" t="s">
        <v>68</v>
      </c>
      <c r="B25" s="162" t="s">
        <v>69</v>
      </c>
      <c r="C25" s="69" t="s">
        <v>70</v>
      </c>
      <c r="D25" s="69">
        <v>2</v>
      </c>
      <c r="E25" s="76" t="s">
        <v>70</v>
      </c>
      <c r="F25" s="69">
        <v>2</v>
      </c>
      <c r="G25" s="70" t="s">
        <v>71</v>
      </c>
      <c r="H25" s="71">
        <v>1</v>
      </c>
      <c r="I25" s="70" t="s">
        <v>72</v>
      </c>
      <c r="J25" s="41">
        <v>2</v>
      </c>
      <c r="K25" s="83"/>
      <c r="L25" s="64">
        <v>260</v>
      </c>
      <c r="M25" s="64">
        <v>260</v>
      </c>
    </row>
    <row r="26" spans="1:13" ht="42.5" customHeight="1">
      <c r="A26" s="163"/>
      <c r="B26" s="163"/>
      <c r="C26" s="69" t="s">
        <v>73</v>
      </c>
      <c r="D26" s="69">
        <v>2</v>
      </c>
      <c r="E26" s="76" t="s">
        <v>73</v>
      </c>
      <c r="F26" s="69">
        <v>2</v>
      </c>
      <c r="G26" s="70" t="s">
        <v>217</v>
      </c>
      <c r="H26" s="71">
        <v>1</v>
      </c>
      <c r="I26" s="70" t="s">
        <v>75</v>
      </c>
      <c r="J26" s="41">
        <v>0</v>
      </c>
      <c r="K26" s="83"/>
      <c r="L26" s="64">
        <v>260</v>
      </c>
      <c r="M26" s="64">
        <v>92.08</v>
      </c>
    </row>
    <row r="27" spans="1:13" ht="24.5" customHeight="1">
      <c r="A27" s="163"/>
      <c r="B27" s="163"/>
      <c r="C27" s="162" t="s">
        <v>76</v>
      </c>
      <c r="D27" s="162">
        <v>4</v>
      </c>
      <c r="E27" s="76" t="s">
        <v>77</v>
      </c>
      <c r="F27" s="69">
        <v>1</v>
      </c>
      <c r="G27" s="170" t="s">
        <v>78</v>
      </c>
      <c r="H27" s="162" t="s">
        <v>79</v>
      </c>
      <c r="I27" s="170" t="s">
        <v>218</v>
      </c>
      <c r="J27" s="69">
        <v>1</v>
      </c>
      <c r="K27" s="83"/>
    </row>
    <row r="28" spans="1:13" ht="27" customHeight="1">
      <c r="A28" s="163"/>
      <c r="B28" s="163"/>
      <c r="C28" s="163"/>
      <c r="D28" s="163"/>
      <c r="E28" s="76" t="s">
        <v>81</v>
      </c>
      <c r="F28" s="69">
        <v>1</v>
      </c>
      <c r="G28" s="171"/>
      <c r="H28" s="163"/>
      <c r="I28" s="171"/>
      <c r="J28" s="69">
        <v>1</v>
      </c>
      <c r="K28" s="83"/>
    </row>
    <row r="29" spans="1:13" ht="27" customHeight="1">
      <c r="A29" s="163"/>
      <c r="B29" s="163"/>
      <c r="C29" s="163"/>
      <c r="D29" s="163"/>
      <c r="E29" s="76" t="s">
        <v>82</v>
      </c>
      <c r="F29" s="69">
        <v>1</v>
      </c>
      <c r="G29" s="171"/>
      <c r="H29" s="163"/>
      <c r="I29" s="171"/>
      <c r="J29" s="69">
        <v>1</v>
      </c>
      <c r="K29" s="83"/>
    </row>
    <row r="30" spans="1:13" ht="34" customHeight="1">
      <c r="A30" s="163"/>
      <c r="B30" s="164"/>
      <c r="C30" s="164"/>
      <c r="D30" s="164"/>
      <c r="E30" s="76" t="s">
        <v>83</v>
      </c>
      <c r="F30" s="69">
        <v>1</v>
      </c>
      <c r="G30" s="172"/>
      <c r="H30" s="164"/>
      <c r="I30" s="172"/>
      <c r="J30" s="69">
        <v>1</v>
      </c>
      <c r="K30" s="83"/>
    </row>
    <row r="31" spans="1:13" ht="26" customHeight="1">
      <c r="A31" s="163"/>
      <c r="B31" s="162" t="s">
        <v>151</v>
      </c>
      <c r="C31" s="162" t="s">
        <v>85</v>
      </c>
      <c r="D31" s="162">
        <v>6</v>
      </c>
      <c r="E31" s="76" t="s">
        <v>86</v>
      </c>
      <c r="F31" s="69">
        <v>1.5</v>
      </c>
      <c r="G31" s="170" t="s">
        <v>87</v>
      </c>
      <c r="H31" s="162" t="s">
        <v>88</v>
      </c>
      <c r="I31" s="170" t="s">
        <v>219</v>
      </c>
      <c r="J31" s="69">
        <v>1.5</v>
      </c>
      <c r="K31" s="83"/>
    </row>
    <row r="32" spans="1:13" ht="26" customHeight="1">
      <c r="A32" s="163"/>
      <c r="B32" s="163"/>
      <c r="C32" s="163"/>
      <c r="D32" s="163"/>
      <c r="E32" s="76" t="s">
        <v>90</v>
      </c>
      <c r="F32" s="69">
        <v>1.5</v>
      </c>
      <c r="G32" s="171"/>
      <c r="H32" s="163"/>
      <c r="I32" s="171"/>
      <c r="J32" s="69">
        <v>1.5</v>
      </c>
      <c r="K32" s="83"/>
    </row>
    <row r="33" spans="1:12" ht="26" customHeight="1">
      <c r="A33" s="163"/>
      <c r="B33" s="163"/>
      <c r="C33" s="163"/>
      <c r="D33" s="163"/>
      <c r="E33" s="76" t="s">
        <v>91</v>
      </c>
      <c r="F33" s="69">
        <v>1.5</v>
      </c>
      <c r="G33" s="171"/>
      <c r="H33" s="163"/>
      <c r="I33" s="171"/>
      <c r="J33" s="69">
        <v>1.5</v>
      </c>
      <c r="K33" s="83"/>
    </row>
    <row r="34" spans="1:12" ht="26" customHeight="1">
      <c r="A34" s="163"/>
      <c r="B34" s="163"/>
      <c r="C34" s="164"/>
      <c r="D34" s="164"/>
      <c r="E34" s="76" t="s">
        <v>92</v>
      </c>
      <c r="F34" s="69">
        <v>1.5</v>
      </c>
      <c r="G34" s="172"/>
      <c r="H34" s="164"/>
      <c r="I34" s="172"/>
      <c r="J34" s="69">
        <v>1.5</v>
      </c>
      <c r="K34" s="83"/>
    </row>
    <row r="35" spans="1:12" ht="26" customHeight="1">
      <c r="A35" s="163"/>
      <c r="B35" s="163"/>
      <c r="C35" s="162" t="s">
        <v>93</v>
      </c>
      <c r="D35" s="162">
        <v>6</v>
      </c>
      <c r="E35" s="76" t="s">
        <v>94</v>
      </c>
      <c r="F35" s="69">
        <v>1.5</v>
      </c>
      <c r="G35" s="170" t="s">
        <v>95</v>
      </c>
      <c r="H35" s="162" t="s">
        <v>96</v>
      </c>
      <c r="I35" s="170" t="s">
        <v>97</v>
      </c>
      <c r="J35" s="69">
        <v>1.5</v>
      </c>
      <c r="K35" s="83"/>
    </row>
    <row r="36" spans="1:12" ht="26" customHeight="1">
      <c r="A36" s="163"/>
      <c r="B36" s="163"/>
      <c r="C36" s="163"/>
      <c r="D36" s="163"/>
      <c r="E36" s="76" t="s">
        <v>98</v>
      </c>
      <c r="F36" s="69">
        <v>1.5</v>
      </c>
      <c r="G36" s="171"/>
      <c r="H36" s="163"/>
      <c r="I36" s="171"/>
      <c r="J36" s="69">
        <v>1.5</v>
      </c>
      <c r="K36" s="83"/>
    </row>
    <row r="37" spans="1:12" ht="26" customHeight="1">
      <c r="A37" s="163"/>
      <c r="B37" s="163"/>
      <c r="C37" s="163"/>
      <c r="D37" s="163"/>
      <c r="E37" s="76" t="s">
        <v>99</v>
      </c>
      <c r="F37" s="69">
        <v>1.5</v>
      </c>
      <c r="G37" s="171"/>
      <c r="H37" s="163"/>
      <c r="I37" s="171"/>
      <c r="J37" s="69">
        <v>1.5</v>
      </c>
      <c r="K37" s="83"/>
    </row>
    <row r="38" spans="1:12" ht="26" customHeight="1">
      <c r="A38" s="164"/>
      <c r="B38" s="164"/>
      <c r="C38" s="164"/>
      <c r="D38" s="164"/>
      <c r="E38" s="76" t="s">
        <v>100</v>
      </c>
      <c r="F38" s="69">
        <v>1.5</v>
      </c>
      <c r="G38" s="172"/>
      <c r="H38" s="164"/>
      <c r="I38" s="172"/>
      <c r="J38" s="69">
        <v>1.5</v>
      </c>
      <c r="K38" s="83"/>
    </row>
    <row r="39" spans="1:12" ht="26" customHeight="1">
      <c r="A39" s="162" t="s">
        <v>101</v>
      </c>
      <c r="B39" s="162" t="s">
        <v>102</v>
      </c>
      <c r="C39" s="187" t="s">
        <v>103</v>
      </c>
      <c r="D39" s="162">
        <v>10</v>
      </c>
      <c r="E39" s="92" t="s">
        <v>220</v>
      </c>
      <c r="F39" s="69">
        <v>1.5</v>
      </c>
      <c r="G39" s="170" t="s">
        <v>153</v>
      </c>
      <c r="H39" s="173">
        <v>1</v>
      </c>
      <c r="I39" s="170" t="s">
        <v>221</v>
      </c>
      <c r="J39" s="41">
        <v>1.5</v>
      </c>
      <c r="K39" s="83"/>
    </row>
    <row r="40" spans="1:12" ht="26" customHeight="1">
      <c r="A40" s="163"/>
      <c r="B40" s="163"/>
      <c r="C40" s="188"/>
      <c r="D40" s="163"/>
      <c r="E40" s="92" t="s">
        <v>222</v>
      </c>
      <c r="F40" s="69">
        <v>1.5</v>
      </c>
      <c r="G40" s="171"/>
      <c r="H40" s="174"/>
      <c r="I40" s="171"/>
      <c r="J40" s="41">
        <v>1.5</v>
      </c>
      <c r="K40" s="83"/>
    </row>
    <row r="41" spans="1:12" ht="26" customHeight="1">
      <c r="A41" s="163"/>
      <c r="B41" s="163"/>
      <c r="C41" s="188"/>
      <c r="D41" s="163"/>
      <c r="E41" s="92" t="s">
        <v>223</v>
      </c>
      <c r="F41" s="69">
        <v>1.5</v>
      </c>
      <c r="G41" s="171"/>
      <c r="H41" s="174"/>
      <c r="I41" s="171"/>
      <c r="J41" s="41">
        <v>0</v>
      </c>
      <c r="K41" s="83"/>
      <c r="L41" s="64" t="s">
        <v>224</v>
      </c>
    </row>
    <row r="42" spans="1:12" ht="26" customHeight="1">
      <c r="A42" s="163"/>
      <c r="B42" s="163"/>
      <c r="C42" s="188"/>
      <c r="D42" s="163"/>
      <c r="E42" s="92" t="s">
        <v>225</v>
      </c>
      <c r="F42" s="69">
        <v>2</v>
      </c>
      <c r="G42" s="171"/>
      <c r="H42" s="174"/>
      <c r="I42" s="171"/>
      <c r="J42" s="41">
        <v>0</v>
      </c>
      <c r="K42" s="83"/>
      <c r="L42" s="64" t="s">
        <v>224</v>
      </c>
    </row>
    <row r="43" spans="1:12" ht="26" customHeight="1">
      <c r="A43" s="163"/>
      <c r="B43" s="163"/>
      <c r="C43" s="188"/>
      <c r="D43" s="163"/>
      <c r="E43" s="92" t="s">
        <v>226</v>
      </c>
      <c r="F43" s="69">
        <v>1.5</v>
      </c>
      <c r="G43" s="171"/>
      <c r="H43" s="174"/>
      <c r="I43" s="171"/>
      <c r="J43" s="41">
        <v>0</v>
      </c>
      <c r="K43" s="83"/>
      <c r="L43" s="64" t="s">
        <v>227</v>
      </c>
    </row>
    <row r="44" spans="1:12" ht="26" customHeight="1">
      <c r="A44" s="163"/>
      <c r="B44" s="163"/>
      <c r="C44" s="188"/>
      <c r="D44" s="163"/>
      <c r="E44" s="93" t="s">
        <v>228</v>
      </c>
      <c r="F44" s="69">
        <v>2</v>
      </c>
      <c r="G44" s="171"/>
      <c r="H44" s="174"/>
      <c r="I44" s="171"/>
      <c r="J44" s="41">
        <v>2</v>
      </c>
      <c r="K44" s="83"/>
    </row>
    <row r="45" spans="1:12" ht="29.5" customHeight="1">
      <c r="A45" s="163"/>
      <c r="B45" s="162" t="s">
        <v>107</v>
      </c>
      <c r="C45" s="187" t="s">
        <v>108</v>
      </c>
      <c r="D45" s="186">
        <v>5</v>
      </c>
      <c r="E45" s="94" t="s">
        <v>229</v>
      </c>
      <c r="F45" s="95">
        <v>2</v>
      </c>
      <c r="G45" s="151" t="s">
        <v>181</v>
      </c>
      <c r="H45" s="189" t="s">
        <v>230</v>
      </c>
      <c r="I45" s="138" t="s">
        <v>231</v>
      </c>
      <c r="J45" s="41">
        <v>2</v>
      </c>
      <c r="K45" s="83"/>
    </row>
    <row r="46" spans="1:12" ht="29.5" customHeight="1">
      <c r="A46" s="163"/>
      <c r="B46" s="163"/>
      <c r="C46" s="188"/>
      <c r="D46" s="186"/>
      <c r="E46" s="94" t="s">
        <v>232</v>
      </c>
      <c r="F46" s="95">
        <v>1.5</v>
      </c>
      <c r="G46" s="140"/>
      <c r="H46" s="154"/>
      <c r="I46" s="138"/>
      <c r="J46" s="60">
        <v>0</v>
      </c>
      <c r="K46" s="83"/>
      <c r="L46" s="64" t="s">
        <v>233</v>
      </c>
    </row>
    <row r="47" spans="1:12" ht="29.5" customHeight="1">
      <c r="A47" s="163"/>
      <c r="B47" s="163"/>
      <c r="C47" s="188"/>
      <c r="D47" s="186"/>
      <c r="E47" s="94" t="s">
        <v>234</v>
      </c>
      <c r="F47" s="95">
        <v>1.5</v>
      </c>
      <c r="G47" s="141"/>
      <c r="H47" s="190"/>
      <c r="I47" s="138"/>
      <c r="J47" s="60">
        <v>1.5</v>
      </c>
      <c r="K47" s="83"/>
    </row>
    <row r="48" spans="1:12" ht="32" customHeight="1">
      <c r="A48" s="163"/>
      <c r="B48" s="162" t="s">
        <v>112</v>
      </c>
      <c r="C48" s="187" t="s">
        <v>113</v>
      </c>
      <c r="D48" s="186">
        <v>5</v>
      </c>
      <c r="E48" s="94" t="s">
        <v>235</v>
      </c>
      <c r="F48" s="69">
        <v>2</v>
      </c>
      <c r="G48" s="162" t="s">
        <v>185</v>
      </c>
      <c r="H48" s="71">
        <v>1</v>
      </c>
      <c r="I48" s="170" t="s">
        <v>115</v>
      </c>
      <c r="J48" s="60">
        <v>2</v>
      </c>
      <c r="K48" s="83"/>
    </row>
    <row r="49" spans="1:13" ht="32" customHeight="1">
      <c r="A49" s="163"/>
      <c r="B49" s="163"/>
      <c r="C49" s="188"/>
      <c r="D49" s="186"/>
      <c r="E49" s="94" t="s">
        <v>236</v>
      </c>
      <c r="F49" s="69">
        <v>1.5</v>
      </c>
      <c r="G49" s="163"/>
      <c r="H49" s="71">
        <v>1</v>
      </c>
      <c r="I49" s="171"/>
      <c r="J49" s="60">
        <v>0</v>
      </c>
      <c r="K49" s="83"/>
      <c r="L49" s="64" t="s">
        <v>233</v>
      </c>
    </row>
    <row r="50" spans="1:13" ht="32" customHeight="1">
      <c r="A50" s="163"/>
      <c r="B50" s="163"/>
      <c r="C50" s="188"/>
      <c r="D50" s="186"/>
      <c r="E50" s="94" t="s">
        <v>237</v>
      </c>
      <c r="F50" s="69">
        <v>1.5</v>
      </c>
      <c r="G50" s="164"/>
      <c r="H50" s="71">
        <v>1</v>
      </c>
      <c r="I50" s="171"/>
      <c r="J50" s="60">
        <v>1.5</v>
      </c>
      <c r="K50" s="83"/>
    </row>
    <row r="51" spans="1:13" ht="40" customHeight="1">
      <c r="A51" s="163"/>
      <c r="B51" s="162" t="s">
        <v>116</v>
      </c>
      <c r="C51" s="162" t="s">
        <v>117</v>
      </c>
      <c r="D51" s="163">
        <v>5</v>
      </c>
      <c r="E51" s="45" t="s">
        <v>238</v>
      </c>
      <c r="F51" s="69">
        <v>2</v>
      </c>
      <c r="G51" s="162" t="s">
        <v>118</v>
      </c>
      <c r="H51" s="69" t="s">
        <v>119</v>
      </c>
      <c r="I51" s="162" t="s">
        <v>120</v>
      </c>
      <c r="J51" s="41">
        <v>0</v>
      </c>
      <c r="K51" s="83"/>
      <c r="L51" s="64" t="s">
        <v>239</v>
      </c>
      <c r="M51" s="64">
        <v>26.26</v>
      </c>
    </row>
    <row r="52" spans="1:13" ht="40" customHeight="1">
      <c r="A52" s="163"/>
      <c r="B52" s="163"/>
      <c r="C52" s="163"/>
      <c r="D52" s="163"/>
      <c r="E52" s="45" t="s">
        <v>240</v>
      </c>
      <c r="F52" s="69">
        <v>1.5</v>
      </c>
      <c r="G52" s="163"/>
      <c r="H52" s="68" t="s">
        <v>119</v>
      </c>
      <c r="I52" s="163"/>
      <c r="J52" s="41">
        <v>0</v>
      </c>
      <c r="K52" s="83"/>
      <c r="L52" s="64" t="s">
        <v>241</v>
      </c>
      <c r="M52" s="64" t="s">
        <v>242</v>
      </c>
    </row>
    <row r="53" spans="1:13" ht="40" customHeight="1">
      <c r="A53" s="164"/>
      <c r="B53" s="164"/>
      <c r="C53" s="164"/>
      <c r="D53" s="163"/>
      <c r="E53" s="45" t="s">
        <v>243</v>
      </c>
      <c r="F53" s="69">
        <v>1.5</v>
      </c>
      <c r="G53" s="164"/>
      <c r="H53" s="68" t="s">
        <v>119</v>
      </c>
      <c r="I53" s="163"/>
      <c r="J53" s="41">
        <v>0</v>
      </c>
      <c r="K53" s="83"/>
      <c r="L53" s="64" t="s">
        <v>244</v>
      </c>
      <c r="M53" s="64">
        <v>46.68</v>
      </c>
    </row>
    <row r="54" spans="1:13" ht="30" customHeight="1">
      <c r="A54" s="186" t="s">
        <v>121</v>
      </c>
      <c r="B54" s="186" t="s">
        <v>122</v>
      </c>
      <c r="C54" s="69" t="s">
        <v>123</v>
      </c>
      <c r="D54" s="69">
        <v>0</v>
      </c>
      <c r="E54" s="93" t="s">
        <v>124</v>
      </c>
      <c r="F54" s="69">
        <v>0</v>
      </c>
      <c r="G54" s="70" t="s">
        <v>125</v>
      </c>
      <c r="H54" s="68" t="s">
        <v>126</v>
      </c>
      <c r="I54" s="162" t="s">
        <v>127</v>
      </c>
      <c r="J54" s="69">
        <v>0</v>
      </c>
      <c r="K54" s="69"/>
    </row>
    <row r="55" spans="1:13" ht="25.5" customHeight="1">
      <c r="A55" s="186"/>
      <c r="B55" s="186"/>
      <c r="C55" s="162" t="s">
        <v>128</v>
      </c>
      <c r="D55" s="186">
        <v>25</v>
      </c>
      <c r="E55" s="93" t="s">
        <v>245</v>
      </c>
      <c r="F55" s="69">
        <v>10</v>
      </c>
      <c r="G55" s="170" t="s">
        <v>130</v>
      </c>
      <c r="H55" s="162" t="s">
        <v>126</v>
      </c>
      <c r="I55" s="163"/>
      <c r="J55" s="69">
        <v>10</v>
      </c>
      <c r="K55" s="69"/>
    </row>
    <row r="56" spans="1:13" ht="25.5" customHeight="1">
      <c r="A56" s="186"/>
      <c r="B56" s="186"/>
      <c r="C56" s="163"/>
      <c r="D56" s="186"/>
      <c r="E56" s="93" t="s">
        <v>246</v>
      </c>
      <c r="F56" s="69">
        <v>8</v>
      </c>
      <c r="G56" s="171"/>
      <c r="H56" s="163"/>
      <c r="I56" s="163"/>
      <c r="J56" s="69">
        <v>8</v>
      </c>
      <c r="K56" s="69"/>
    </row>
    <row r="57" spans="1:13" ht="33" customHeight="1">
      <c r="A57" s="186"/>
      <c r="B57" s="186"/>
      <c r="C57" s="163"/>
      <c r="D57" s="186"/>
      <c r="E57" s="93" t="s">
        <v>247</v>
      </c>
      <c r="F57" s="69">
        <v>7</v>
      </c>
      <c r="G57" s="172"/>
      <c r="H57" s="163"/>
      <c r="I57" s="163"/>
      <c r="J57" s="69">
        <v>7</v>
      </c>
      <c r="K57" s="69"/>
    </row>
    <row r="58" spans="1:13" ht="32" customHeight="1">
      <c r="A58" s="186"/>
      <c r="B58" s="186"/>
      <c r="C58" s="68" t="s">
        <v>131</v>
      </c>
      <c r="D58" s="69">
        <v>0</v>
      </c>
      <c r="E58" s="93" t="s">
        <v>124</v>
      </c>
      <c r="F58" s="69">
        <v>0</v>
      </c>
      <c r="G58" s="70" t="s">
        <v>132</v>
      </c>
      <c r="H58" s="68" t="s">
        <v>126</v>
      </c>
      <c r="I58" s="164"/>
      <c r="J58" s="69">
        <v>0</v>
      </c>
      <c r="K58" s="69"/>
    </row>
    <row r="59" spans="1:13" ht="44.5" customHeight="1">
      <c r="A59" s="186"/>
      <c r="B59" s="186" t="s">
        <v>133</v>
      </c>
      <c r="C59" s="69" t="s">
        <v>134</v>
      </c>
      <c r="D59" s="79">
        <v>1</v>
      </c>
      <c r="E59" s="45" t="s">
        <v>135</v>
      </c>
      <c r="F59" s="69">
        <v>1</v>
      </c>
      <c r="G59" s="70" t="s">
        <v>136</v>
      </c>
      <c r="H59" s="162" t="s">
        <v>137</v>
      </c>
      <c r="I59" s="70" t="s">
        <v>138</v>
      </c>
      <c r="J59" s="69">
        <v>1</v>
      </c>
      <c r="K59" s="83"/>
    </row>
    <row r="60" spans="1:13" ht="42.5" customHeight="1">
      <c r="A60" s="186"/>
      <c r="B60" s="186"/>
      <c r="C60" s="69" t="s">
        <v>139</v>
      </c>
      <c r="D60" s="68">
        <v>1</v>
      </c>
      <c r="E60" s="53" t="s">
        <v>139</v>
      </c>
      <c r="F60" s="69">
        <v>1</v>
      </c>
      <c r="G60" s="70" t="s">
        <v>140</v>
      </c>
      <c r="H60" s="164"/>
      <c r="I60" s="70" t="s">
        <v>141</v>
      </c>
      <c r="J60" s="69">
        <v>1</v>
      </c>
      <c r="K60" s="83"/>
    </row>
    <row r="61" spans="1:13" ht="56" customHeight="1">
      <c r="A61" s="186"/>
      <c r="B61" s="68" t="s">
        <v>142</v>
      </c>
      <c r="C61" s="68" t="s">
        <v>156</v>
      </c>
      <c r="D61" s="68">
        <v>8</v>
      </c>
      <c r="E61" s="53" t="s">
        <v>248</v>
      </c>
      <c r="F61" s="69">
        <v>8</v>
      </c>
      <c r="G61" s="70" t="s">
        <v>145</v>
      </c>
      <c r="H61" s="97">
        <v>1</v>
      </c>
      <c r="I61" s="45" t="s">
        <v>249</v>
      </c>
      <c r="J61" s="69">
        <v>8</v>
      </c>
      <c r="K61" s="83"/>
    </row>
    <row r="62" spans="1:13" ht="25.5" customHeight="1">
      <c r="A62" s="78" t="s">
        <v>148</v>
      </c>
      <c r="B62" s="79"/>
      <c r="C62" s="79"/>
      <c r="D62" s="67">
        <f>SUM(D3:D61)</f>
        <v>100</v>
      </c>
      <c r="E62" s="80"/>
      <c r="F62" s="67">
        <f>SUM(F3:F61)</f>
        <v>100</v>
      </c>
      <c r="G62" s="81"/>
      <c r="H62" s="98"/>
      <c r="I62" s="81"/>
      <c r="J62" s="67">
        <f>SUM(J4:J61)</f>
        <v>85</v>
      </c>
      <c r="K62" s="87"/>
    </row>
  </sheetData>
  <mergeCells count="85">
    <mergeCell ref="I54:I58"/>
    <mergeCell ref="H45:H47"/>
    <mergeCell ref="H55:H57"/>
    <mergeCell ref="H59:H60"/>
    <mergeCell ref="I4:I8"/>
    <mergeCell ref="I9:I11"/>
    <mergeCell ref="I12:I15"/>
    <mergeCell ref="I16:I18"/>
    <mergeCell ref="I19:I22"/>
    <mergeCell ref="I23:I24"/>
    <mergeCell ref="I27:I30"/>
    <mergeCell ref="I31:I34"/>
    <mergeCell ref="I35:I38"/>
    <mergeCell ref="I39:I44"/>
    <mergeCell ref="I45:I47"/>
    <mergeCell ref="I48:I50"/>
    <mergeCell ref="I51:I53"/>
    <mergeCell ref="H23:H24"/>
    <mergeCell ref="H27:H30"/>
    <mergeCell ref="H31:H34"/>
    <mergeCell ref="H35:H38"/>
    <mergeCell ref="H39:H44"/>
    <mergeCell ref="H4:H8"/>
    <mergeCell ref="H9:H11"/>
    <mergeCell ref="H12:H15"/>
    <mergeCell ref="H16:H18"/>
    <mergeCell ref="H19:H22"/>
    <mergeCell ref="D51:D53"/>
    <mergeCell ref="D55:D57"/>
    <mergeCell ref="G4:G8"/>
    <mergeCell ref="G9:G11"/>
    <mergeCell ref="G12:G15"/>
    <mergeCell ref="G16:G18"/>
    <mergeCell ref="G19:G22"/>
    <mergeCell ref="G23:G24"/>
    <mergeCell ref="G27:G30"/>
    <mergeCell ref="G31:G34"/>
    <mergeCell ref="G35:G38"/>
    <mergeCell ref="G39:G44"/>
    <mergeCell ref="G45:G47"/>
    <mergeCell ref="G48:G50"/>
    <mergeCell ref="G51:G53"/>
    <mergeCell ref="G55:G57"/>
    <mergeCell ref="C45:C47"/>
    <mergeCell ref="C48:C50"/>
    <mergeCell ref="C51:C53"/>
    <mergeCell ref="C55:C57"/>
    <mergeCell ref="D4:D8"/>
    <mergeCell ref="D9:D11"/>
    <mergeCell ref="D12:D15"/>
    <mergeCell ref="D16:D18"/>
    <mergeCell ref="D19:D22"/>
    <mergeCell ref="D23:D24"/>
    <mergeCell ref="D27:D30"/>
    <mergeCell ref="D31:D34"/>
    <mergeCell ref="D35:D38"/>
    <mergeCell ref="D39:D44"/>
    <mergeCell ref="D45:D47"/>
    <mergeCell ref="D48:D50"/>
    <mergeCell ref="C23:C24"/>
    <mergeCell ref="C27:C30"/>
    <mergeCell ref="C31:C34"/>
    <mergeCell ref="C35:C38"/>
    <mergeCell ref="C39:C44"/>
    <mergeCell ref="C4:C8"/>
    <mergeCell ref="C9:C11"/>
    <mergeCell ref="C12:C15"/>
    <mergeCell ref="C16:C18"/>
    <mergeCell ref="C19:C22"/>
    <mergeCell ref="A2:K2"/>
    <mergeCell ref="A4:A24"/>
    <mergeCell ref="A25:A38"/>
    <mergeCell ref="A39:A53"/>
    <mergeCell ref="A54:A61"/>
    <mergeCell ref="B4:B11"/>
    <mergeCell ref="B12:B18"/>
    <mergeCell ref="B19:B24"/>
    <mergeCell ref="B25:B30"/>
    <mergeCell ref="B31:B38"/>
    <mergeCell ref="B39:B44"/>
    <mergeCell ref="B45:B47"/>
    <mergeCell ref="B48:B50"/>
    <mergeCell ref="B51:B53"/>
    <mergeCell ref="B54:B58"/>
    <mergeCell ref="B59:B60"/>
  </mergeCells>
  <phoneticPr fontId="2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topLeftCell="H13" workbookViewId="0">
      <selection activeCell="L13" sqref="L1:N1048576"/>
    </sheetView>
  </sheetViews>
  <sheetFormatPr defaultColWidth="9" defaultRowHeight="14"/>
  <cols>
    <col min="1" max="1" width="8.75" style="88" customWidth="1"/>
    <col min="2" max="2" width="9.25" style="65" customWidth="1"/>
    <col min="3" max="4" width="11.9140625" style="65" customWidth="1"/>
    <col min="5" max="5" width="27.1640625" style="65" customWidth="1"/>
    <col min="6" max="6" width="7.6640625" style="65" customWidth="1"/>
    <col min="7" max="7" width="70.4140625" style="66" customWidth="1"/>
    <col min="8" max="8" width="9.5" style="65" customWidth="1"/>
    <col min="9" max="9" width="53.5" style="66" customWidth="1"/>
    <col min="10" max="10" width="8.25" style="88" customWidth="1"/>
    <col min="11" max="11" width="6.9140625" style="88" customWidth="1"/>
    <col min="12" max="12" width="16.6640625" style="88" hidden="1" customWidth="1"/>
    <col min="13" max="14" width="0" style="88" hidden="1" customWidth="1"/>
    <col min="15" max="16384" width="9" style="88"/>
  </cols>
  <sheetData>
    <row r="2" spans="1:12" ht="42.75" customHeight="1">
      <c r="A2" s="158" t="s">
        <v>250</v>
      </c>
      <c r="B2" s="158"/>
      <c r="C2" s="158"/>
      <c r="D2" s="158"/>
      <c r="E2" s="158"/>
      <c r="F2" s="158"/>
      <c r="G2" s="158"/>
      <c r="H2" s="158"/>
      <c r="I2" s="158"/>
    </row>
    <row r="3" spans="1:12" ht="48" customHeight="1">
      <c r="A3" s="67" t="s">
        <v>1</v>
      </c>
      <c r="B3" s="67" t="s">
        <v>2</v>
      </c>
      <c r="C3" s="67" t="s">
        <v>3</v>
      </c>
      <c r="D3" s="67" t="s">
        <v>4</v>
      </c>
      <c r="E3" s="67" t="s">
        <v>5</v>
      </c>
      <c r="F3" s="67" t="s">
        <v>6</v>
      </c>
      <c r="G3" s="67" t="s">
        <v>7</v>
      </c>
      <c r="H3" s="67" t="s">
        <v>8</v>
      </c>
      <c r="I3" s="81" t="s">
        <v>9</v>
      </c>
      <c r="J3" s="67" t="s">
        <v>150</v>
      </c>
      <c r="K3" s="67" t="s">
        <v>19</v>
      </c>
    </row>
    <row r="4" spans="1:12" ht="29.5" customHeight="1">
      <c r="A4" s="162" t="s">
        <v>20</v>
      </c>
      <c r="B4" s="162" t="s">
        <v>21</v>
      </c>
      <c r="C4" s="162" t="s">
        <v>22</v>
      </c>
      <c r="D4" s="162">
        <v>3</v>
      </c>
      <c r="E4" s="7" t="s">
        <v>23</v>
      </c>
      <c r="F4" s="8">
        <v>0.6</v>
      </c>
      <c r="G4" s="162" t="s">
        <v>24</v>
      </c>
      <c r="H4" s="162" t="s">
        <v>25</v>
      </c>
      <c r="I4" s="170" t="s">
        <v>26</v>
      </c>
      <c r="J4" s="69">
        <v>0.6</v>
      </c>
      <c r="K4" s="67"/>
      <c r="L4" s="88" t="s">
        <v>198</v>
      </c>
    </row>
    <row r="5" spans="1:12" ht="29.5" customHeight="1">
      <c r="A5" s="163"/>
      <c r="B5" s="163"/>
      <c r="C5" s="163"/>
      <c r="D5" s="163"/>
      <c r="E5" s="7" t="s">
        <v>27</v>
      </c>
      <c r="F5" s="8">
        <v>0.6</v>
      </c>
      <c r="G5" s="163"/>
      <c r="H5" s="163"/>
      <c r="I5" s="171"/>
      <c r="J5" s="69">
        <v>0.6</v>
      </c>
      <c r="K5" s="67"/>
    </row>
    <row r="6" spans="1:12" ht="29.5" customHeight="1">
      <c r="A6" s="163"/>
      <c r="B6" s="163"/>
      <c r="C6" s="163"/>
      <c r="D6" s="163"/>
      <c r="E6" s="7" t="s">
        <v>28</v>
      </c>
      <c r="F6" s="8">
        <v>0.6</v>
      </c>
      <c r="G6" s="163"/>
      <c r="H6" s="163"/>
      <c r="I6" s="171"/>
      <c r="J6" s="69">
        <v>0.6</v>
      </c>
      <c r="K6" s="67"/>
    </row>
    <row r="7" spans="1:12" ht="29.5" customHeight="1">
      <c r="A7" s="163"/>
      <c r="B7" s="163"/>
      <c r="C7" s="163"/>
      <c r="D7" s="163"/>
      <c r="E7" s="7" t="s">
        <v>29</v>
      </c>
      <c r="F7" s="8">
        <v>0.6</v>
      </c>
      <c r="G7" s="163"/>
      <c r="H7" s="163"/>
      <c r="I7" s="171"/>
      <c r="J7" s="69">
        <v>0.6</v>
      </c>
      <c r="K7" s="67"/>
    </row>
    <row r="8" spans="1:12" ht="29.5" customHeight="1">
      <c r="A8" s="163"/>
      <c r="B8" s="163"/>
      <c r="C8" s="164"/>
      <c r="D8" s="164"/>
      <c r="E8" s="7" t="s">
        <v>30</v>
      </c>
      <c r="F8" s="8">
        <v>0.6</v>
      </c>
      <c r="G8" s="164"/>
      <c r="H8" s="164"/>
      <c r="I8" s="172"/>
      <c r="J8" s="69">
        <v>0.6</v>
      </c>
      <c r="K8" s="83"/>
    </row>
    <row r="9" spans="1:12" ht="32.5" customHeight="1">
      <c r="A9" s="163"/>
      <c r="B9" s="163"/>
      <c r="C9" s="162" t="s">
        <v>31</v>
      </c>
      <c r="D9" s="162">
        <v>3</v>
      </c>
      <c r="E9" s="7" t="s">
        <v>32</v>
      </c>
      <c r="F9" s="8">
        <v>1</v>
      </c>
      <c r="G9" s="162" t="s">
        <v>33</v>
      </c>
      <c r="H9" s="162" t="s">
        <v>34</v>
      </c>
      <c r="I9" s="170" t="s">
        <v>35</v>
      </c>
      <c r="J9" s="69">
        <v>1</v>
      </c>
      <c r="K9" s="83"/>
      <c r="L9" s="88" t="s">
        <v>251</v>
      </c>
    </row>
    <row r="10" spans="1:12" ht="32.5" customHeight="1">
      <c r="A10" s="163"/>
      <c r="B10" s="163"/>
      <c r="C10" s="163"/>
      <c r="D10" s="163"/>
      <c r="E10" s="7" t="s">
        <v>36</v>
      </c>
      <c r="F10" s="8">
        <v>1</v>
      </c>
      <c r="G10" s="163"/>
      <c r="H10" s="163"/>
      <c r="I10" s="171"/>
      <c r="J10" s="69">
        <v>1</v>
      </c>
      <c r="K10" s="83"/>
    </row>
    <row r="11" spans="1:12" ht="32.5" customHeight="1">
      <c r="A11" s="163"/>
      <c r="B11" s="164"/>
      <c r="C11" s="164"/>
      <c r="D11" s="164"/>
      <c r="E11" s="7" t="s">
        <v>37</v>
      </c>
      <c r="F11" s="8">
        <v>1</v>
      </c>
      <c r="G11" s="164"/>
      <c r="H11" s="164"/>
      <c r="I11" s="172"/>
      <c r="J11" s="69">
        <v>1</v>
      </c>
      <c r="K11" s="83"/>
    </row>
    <row r="12" spans="1:12" ht="32.5" customHeight="1">
      <c r="A12" s="163"/>
      <c r="B12" s="162" t="s">
        <v>38</v>
      </c>
      <c r="C12" s="162" t="s">
        <v>39</v>
      </c>
      <c r="D12" s="162">
        <v>3</v>
      </c>
      <c r="E12" s="7" t="s">
        <v>40</v>
      </c>
      <c r="F12" s="8">
        <v>0.75</v>
      </c>
      <c r="G12" s="162" t="s">
        <v>41</v>
      </c>
      <c r="H12" s="162" t="s">
        <v>42</v>
      </c>
      <c r="I12" s="170" t="s">
        <v>43</v>
      </c>
      <c r="J12" s="69">
        <v>0.75</v>
      </c>
      <c r="K12" s="83"/>
      <c r="L12" s="88" t="s">
        <v>198</v>
      </c>
    </row>
    <row r="13" spans="1:12" ht="32.5" customHeight="1">
      <c r="A13" s="163"/>
      <c r="B13" s="163"/>
      <c r="C13" s="163"/>
      <c r="D13" s="163"/>
      <c r="E13" s="7" t="s">
        <v>44</v>
      </c>
      <c r="F13" s="8">
        <v>0.75</v>
      </c>
      <c r="G13" s="163"/>
      <c r="H13" s="163"/>
      <c r="I13" s="171"/>
      <c r="J13" s="69">
        <v>0.75</v>
      </c>
      <c r="K13" s="83"/>
    </row>
    <row r="14" spans="1:12" ht="32.5" customHeight="1">
      <c r="A14" s="163"/>
      <c r="B14" s="163"/>
      <c r="C14" s="163"/>
      <c r="D14" s="163"/>
      <c r="E14" s="7" t="s">
        <v>45</v>
      </c>
      <c r="F14" s="8">
        <v>0.75</v>
      </c>
      <c r="G14" s="163"/>
      <c r="H14" s="163"/>
      <c r="I14" s="171"/>
      <c r="J14" s="69">
        <v>0.75</v>
      </c>
      <c r="K14" s="83"/>
    </row>
    <row r="15" spans="1:12" ht="42" customHeight="1">
      <c r="A15" s="163"/>
      <c r="B15" s="163"/>
      <c r="C15" s="164"/>
      <c r="D15" s="164"/>
      <c r="E15" s="7" t="s">
        <v>46</v>
      </c>
      <c r="F15" s="8">
        <v>0.75</v>
      </c>
      <c r="G15" s="164"/>
      <c r="H15" s="164"/>
      <c r="I15" s="172"/>
      <c r="J15" s="69">
        <v>0.75</v>
      </c>
      <c r="K15" s="83"/>
    </row>
    <row r="16" spans="1:12" ht="42" customHeight="1">
      <c r="A16" s="163"/>
      <c r="B16" s="163"/>
      <c r="C16" s="162" t="s">
        <v>47</v>
      </c>
      <c r="D16" s="162">
        <v>3</v>
      </c>
      <c r="E16" s="7" t="s">
        <v>48</v>
      </c>
      <c r="F16" s="8">
        <v>1</v>
      </c>
      <c r="G16" s="162" t="s">
        <v>49</v>
      </c>
      <c r="H16" s="162" t="s">
        <v>50</v>
      </c>
      <c r="I16" s="170" t="s">
        <v>51</v>
      </c>
      <c r="J16" s="69">
        <v>1</v>
      </c>
      <c r="K16" s="83"/>
      <c r="L16" s="88" t="s">
        <v>198</v>
      </c>
    </row>
    <row r="17" spans="1:12" ht="42" customHeight="1">
      <c r="A17" s="163"/>
      <c r="B17" s="163"/>
      <c r="C17" s="163"/>
      <c r="D17" s="163"/>
      <c r="E17" s="7" t="s">
        <v>52</v>
      </c>
      <c r="F17" s="8">
        <v>1</v>
      </c>
      <c r="G17" s="163"/>
      <c r="H17" s="163"/>
      <c r="I17" s="171"/>
      <c r="J17" s="69">
        <v>1</v>
      </c>
      <c r="K17" s="83"/>
    </row>
    <row r="18" spans="1:12" ht="29.5" customHeight="1">
      <c r="A18" s="163"/>
      <c r="B18" s="164"/>
      <c r="C18" s="164"/>
      <c r="D18" s="164"/>
      <c r="E18" s="7" t="s">
        <v>53</v>
      </c>
      <c r="F18" s="8">
        <v>1</v>
      </c>
      <c r="G18" s="164"/>
      <c r="H18" s="164"/>
      <c r="I18" s="172"/>
      <c r="J18" s="69">
        <v>1</v>
      </c>
      <c r="K18" s="83"/>
    </row>
    <row r="19" spans="1:12" ht="35.15" customHeight="1">
      <c r="A19" s="163"/>
      <c r="B19" s="162" t="s">
        <v>54</v>
      </c>
      <c r="C19" s="162" t="s">
        <v>55</v>
      </c>
      <c r="D19" s="162">
        <v>4</v>
      </c>
      <c r="E19" s="7" t="s">
        <v>56</v>
      </c>
      <c r="F19" s="8">
        <v>1</v>
      </c>
      <c r="G19" s="162" t="s">
        <v>57</v>
      </c>
      <c r="H19" s="162" t="s">
        <v>58</v>
      </c>
      <c r="I19" s="170" t="s">
        <v>59</v>
      </c>
      <c r="J19" s="69">
        <v>1</v>
      </c>
      <c r="K19" s="83"/>
      <c r="L19" s="88" t="s">
        <v>198</v>
      </c>
    </row>
    <row r="20" spans="1:12" ht="35.15" customHeight="1">
      <c r="A20" s="163"/>
      <c r="B20" s="163"/>
      <c r="C20" s="163"/>
      <c r="D20" s="163"/>
      <c r="E20" s="7" t="s">
        <v>60</v>
      </c>
      <c r="F20" s="8">
        <v>1</v>
      </c>
      <c r="G20" s="163"/>
      <c r="H20" s="163"/>
      <c r="I20" s="171"/>
      <c r="J20" s="69">
        <v>1</v>
      </c>
      <c r="K20" s="83"/>
    </row>
    <row r="21" spans="1:12" ht="35.15" customHeight="1">
      <c r="A21" s="163"/>
      <c r="B21" s="163"/>
      <c r="C21" s="163"/>
      <c r="D21" s="163"/>
      <c r="E21" s="7" t="s">
        <v>61</v>
      </c>
      <c r="F21" s="8">
        <v>1</v>
      </c>
      <c r="G21" s="163"/>
      <c r="H21" s="163"/>
      <c r="I21" s="171"/>
      <c r="J21" s="69">
        <v>1</v>
      </c>
      <c r="K21" s="83"/>
    </row>
    <row r="22" spans="1:12" ht="35.15" customHeight="1">
      <c r="A22" s="163"/>
      <c r="B22" s="163"/>
      <c r="C22" s="164"/>
      <c r="D22" s="164"/>
      <c r="E22" s="7" t="s">
        <v>62</v>
      </c>
      <c r="F22" s="8">
        <v>1</v>
      </c>
      <c r="G22" s="164"/>
      <c r="H22" s="164"/>
      <c r="I22" s="172"/>
      <c r="J22" s="69">
        <v>1</v>
      </c>
      <c r="K22" s="83"/>
    </row>
    <row r="23" spans="1:12" ht="35.15" customHeight="1">
      <c r="A23" s="163"/>
      <c r="B23" s="163"/>
      <c r="C23" s="162" t="s">
        <v>63</v>
      </c>
      <c r="D23" s="162">
        <v>4</v>
      </c>
      <c r="E23" s="7" t="s">
        <v>64</v>
      </c>
      <c r="F23" s="6">
        <v>2</v>
      </c>
      <c r="G23" s="162" t="s">
        <v>65</v>
      </c>
      <c r="H23" s="162" t="s">
        <v>42</v>
      </c>
      <c r="I23" s="170" t="s">
        <v>66</v>
      </c>
      <c r="J23" s="68">
        <v>2</v>
      </c>
      <c r="K23" s="84"/>
      <c r="L23" s="88" t="s">
        <v>198</v>
      </c>
    </row>
    <row r="24" spans="1:12" ht="35.15" customHeight="1">
      <c r="A24" s="164"/>
      <c r="B24" s="164"/>
      <c r="C24" s="164"/>
      <c r="D24" s="164"/>
      <c r="E24" s="7" t="s">
        <v>67</v>
      </c>
      <c r="F24" s="6">
        <v>2</v>
      </c>
      <c r="G24" s="164"/>
      <c r="H24" s="164"/>
      <c r="I24" s="172"/>
      <c r="J24" s="68">
        <v>2</v>
      </c>
      <c r="K24" s="84"/>
      <c r="L24" s="85" t="s">
        <v>252</v>
      </c>
    </row>
    <row r="25" spans="1:12" ht="34.5" customHeight="1">
      <c r="A25" s="162" t="s">
        <v>68</v>
      </c>
      <c r="B25" s="162" t="s">
        <v>69</v>
      </c>
      <c r="C25" s="69" t="s">
        <v>70</v>
      </c>
      <c r="D25" s="69">
        <v>2</v>
      </c>
      <c r="E25" s="7" t="s">
        <v>70</v>
      </c>
      <c r="F25" s="8">
        <v>2</v>
      </c>
      <c r="G25" s="70" t="s">
        <v>71</v>
      </c>
      <c r="H25" s="71">
        <v>1</v>
      </c>
      <c r="I25" s="70" t="s">
        <v>72</v>
      </c>
      <c r="J25" s="69">
        <v>2</v>
      </c>
      <c r="K25" s="83"/>
    </row>
    <row r="26" spans="1:12" ht="34.5" customHeight="1">
      <c r="A26" s="163"/>
      <c r="B26" s="163"/>
      <c r="C26" s="69" t="s">
        <v>73</v>
      </c>
      <c r="D26" s="69">
        <v>2</v>
      </c>
      <c r="E26" s="7" t="s">
        <v>73</v>
      </c>
      <c r="F26" s="8">
        <v>2</v>
      </c>
      <c r="G26" s="70" t="s">
        <v>74</v>
      </c>
      <c r="H26" s="71">
        <v>1</v>
      </c>
      <c r="I26" s="70" t="s">
        <v>75</v>
      </c>
      <c r="J26" s="69">
        <v>0</v>
      </c>
      <c r="K26" s="83"/>
      <c r="L26" s="88">
        <f>56/90</f>
        <v>0.62222222222222223</v>
      </c>
    </row>
    <row r="27" spans="1:12" ht="24.65" customHeight="1">
      <c r="A27" s="163"/>
      <c r="B27" s="163"/>
      <c r="C27" s="162" t="s">
        <v>76</v>
      </c>
      <c r="D27" s="162">
        <v>4</v>
      </c>
      <c r="E27" s="7" t="s">
        <v>77</v>
      </c>
      <c r="F27" s="165">
        <v>4</v>
      </c>
      <c r="G27" s="170" t="s">
        <v>78</v>
      </c>
      <c r="H27" s="162" t="s">
        <v>79</v>
      </c>
      <c r="I27" s="170" t="s">
        <v>80</v>
      </c>
      <c r="J27" s="69">
        <v>1</v>
      </c>
      <c r="K27" s="83"/>
      <c r="L27" s="88" t="s">
        <v>253</v>
      </c>
    </row>
    <row r="28" spans="1:12" ht="27" customHeight="1">
      <c r="A28" s="163"/>
      <c r="B28" s="163"/>
      <c r="C28" s="163"/>
      <c r="D28" s="163"/>
      <c r="E28" s="7" t="s">
        <v>81</v>
      </c>
      <c r="F28" s="166"/>
      <c r="G28" s="171"/>
      <c r="H28" s="163"/>
      <c r="I28" s="171"/>
      <c r="J28" s="69">
        <v>1</v>
      </c>
      <c r="K28" s="83"/>
    </row>
    <row r="29" spans="1:12" ht="27" customHeight="1">
      <c r="A29" s="163"/>
      <c r="B29" s="163"/>
      <c r="C29" s="163"/>
      <c r="D29" s="163"/>
      <c r="E29" s="7" t="s">
        <v>82</v>
      </c>
      <c r="F29" s="166"/>
      <c r="G29" s="171"/>
      <c r="H29" s="163"/>
      <c r="I29" s="171"/>
      <c r="J29" s="69">
        <v>1</v>
      </c>
      <c r="K29" s="83"/>
    </row>
    <row r="30" spans="1:12" ht="34" customHeight="1">
      <c r="A30" s="163"/>
      <c r="B30" s="164"/>
      <c r="C30" s="164"/>
      <c r="D30" s="164"/>
      <c r="E30" s="7" t="s">
        <v>83</v>
      </c>
      <c r="F30" s="167"/>
      <c r="G30" s="172"/>
      <c r="H30" s="164"/>
      <c r="I30" s="172"/>
      <c r="J30" s="69">
        <v>1</v>
      </c>
      <c r="K30" s="83"/>
    </row>
    <row r="31" spans="1:12" ht="26.15" customHeight="1">
      <c r="A31" s="163"/>
      <c r="B31" s="162" t="s">
        <v>151</v>
      </c>
      <c r="C31" s="162" t="s">
        <v>85</v>
      </c>
      <c r="D31" s="162">
        <v>6</v>
      </c>
      <c r="E31" s="7" t="s">
        <v>86</v>
      </c>
      <c r="F31" s="8">
        <v>1.5</v>
      </c>
      <c r="G31" s="162" t="s">
        <v>87</v>
      </c>
      <c r="H31" s="162" t="s">
        <v>88</v>
      </c>
      <c r="I31" s="170" t="s">
        <v>89</v>
      </c>
      <c r="J31" s="69">
        <v>1.5</v>
      </c>
      <c r="K31" s="83"/>
      <c r="L31" s="88" t="s">
        <v>253</v>
      </c>
    </row>
    <row r="32" spans="1:12" ht="26.15" customHeight="1">
      <c r="A32" s="163"/>
      <c r="B32" s="163"/>
      <c r="C32" s="163"/>
      <c r="D32" s="163"/>
      <c r="E32" s="7" t="s">
        <v>90</v>
      </c>
      <c r="F32" s="8">
        <v>1.5</v>
      </c>
      <c r="G32" s="163"/>
      <c r="H32" s="163"/>
      <c r="I32" s="171"/>
      <c r="J32" s="69">
        <v>1.5</v>
      </c>
      <c r="K32" s="83"/>
      <c r="L32" s="88" t="s">
        <v>201</v>
      </c>
    </row>
    <row r="33" spans="1:12" ht="26.15" customHeight="1">
      <c r="A33" s="163"/>
      <c r="B33" s="163"/>
      <c r="C33" s="163"/>
      <c r="D33" s="163"/>
      <c r="E33" s="7" t="s">
        <v>91</v>
      </c>
      <c r="F33" s="8">
        <v>1.5</v>
      </c>
      <c r="G33" s="163"/>
      <c r="H33" s="163"/>
      <c r="I33" s="171"/>
      <c r="J33" s="69">
        <v>1.5</v>
      </c>
      <c r="K33" s="83"/>
      <c r="L33" s="88" t="s">
        <v>253</v>
      </c>
    </row>
    <row r="34" spans="1:12" ht="26.15" customHeight="1">
      <c r="A34" s="163"/>
      <c r="B34" s="163"/>
      <c r="C34" s="164"/>
      <c r="D34" s="164"/>
      <c r="E34" s="7" t="s">
        <v>92</v>
      </c>
      <c r="F34" s="8">
        <v>1.5</v>
      </c>
      <c r="G34" s="164"/>
      <c r="H34" s="164"/>
      <c r="I34" s="172"/>
      <c r="J34" s="69">
        <v>1.5</v>
      </c>
      <c r="K34" s="83"/>
      <c r="L34" s="88" t="s">
        <v>201</v>
      </c>
    </row>
    <row r="35" spans="1:12" ht="26.15" customHeight="1">
      <c r="A35" s="163"/>
      <c r="B35" s="163"/>
      <c r="C35" s="162" t="s">
        <v>93</v>
      </c>
      <c r="D35" s="162">
        <v>6</v>
      </c>
      <c r="E35" s="7" t="s">
        <v>94</v>
      </c>
      <c r="F35" s="8">
        <v>1.5</v>
      </c>
      <c r="G35" s="162" t="s">
        <v>95</v>
      </c>
      <c r="H35" s="162" t="s">
        <v>96</v>
      </c>
      <c r="I35" s="170" t="s">
        <v>97</v>
      </c>
      <c r="J35" s="69">
        <v>1.5</v>
      </c>
      <c r="K35" s="83"/>
    </row>
    <row r="36" spans="1:12" ht="26.15" customHeight="1">
      <c r="A36" s="163"/>
      <c r="B36" s="163"/>
      <c r="C36" s="163"/>
      <c r="D36" s="163"/>
      <c r="E36" s="7" t="s">
        <v>98</v>
      </c>
      <c r="F36" s="8">
        <v>1.5</v>
      </c>
      <c r="G36" s="163"/>
      <c r="H36" s="163"/>
      <c r="I36" s="171"/>
      <c r="J36" s="69">
        <v>1.5</v>
      </c>
      <c r="K36" s="83"/>
    </row>
    <row r="37" spans="1:12" ht="26.15" customHeight="1">
      <c r="A37" s="163"/>
      <c r="B37" s="163"/>
      <c r="C37" s="163"/>
      <c r="D37" s="163"/>
      <c r="E37" s="7" t="s">
        <v>99</v>
      </c>
      <c r="F37" s="8">
        <v>1.5</v>
      </c>
      <c r="G37" s="163"/>
      <c r="H37" s="163"/>
      <c r="I37" s="171"/>
      <c r="J37" s="69">
        <v>1.5</v>
      </c>
      <c r="K37" s="83"/>
    </row>
    <row r="38" spans="1:12" ht="39" customHeight="1">
      <c r="A38" s="164"/>
      <c r="B38" s="164"/>
      <c r="C38" s="164"/>
      <c r="D38" s="164"/>
      <c r="E38" s="7" t="s">
        <v>100</v>
      </c>
      <c r="F38" s="8">
        <v>1.5</v>
      </c>
      <c r="G38" s="164"/>
      <c r="H38" s="164"/>
      <c r="I38" s="172"/>
      <c r="J38" s="69">
        <v>1.5</v>
      </c>
      <c r="K38" s="83"/>
    </row>
    <row r="39" spans="1:12" ht="20.149999999999999" customHeight="1">
      <c r="A39" s="162" t="s">
        <v>101</v>
      </c>
      <c r="B39" s="162" t="s">
        <v>102</v>
      </c>
      <c r="C39" s="162" t="s">
        <v>103</v>
      </c>
      <c r="D39" s="162">
        <v>10</v>
      </c>
      <c r="E39" s="191" t="s">
        <v>254</v>
      </c>
      <c r="F39" s="165">
        <v>10</v>
      </c>
      <c r="G39" s="178" t="s">
        <v>255</v>
      </c>
      <c r="H39" s="176">
        <v>1</v>
      </c>
      <c r="I39" s="165" t="s">
        <v>256</v>
      </c>
      <c r="J39" s="165">
        <v>0</v>
      </c>
      <c r="K39" s="83"/>
      <c r="L39" s="88">
        <f>157/245</f>
        <v>0.64081632653061227</v>
      </c>
    </row>
    <row r="40" spans="1:12" ht="20.149999999999999" customHeight="1">
      <c r="A40" s="163"/>
      <c r="B40" s="163"/>
      <c r="C40" s="163"/>
      <c r="D40" s="163"/>
      <c r="E40" s="192"/>
      <c r="F40" s="166"/>
      <c r="G40" s="194"/>
      <c r="H40" s="195"/>
      <c r="I40" s="166"/>
      <c r="J40" s="166"/>
      <c r="K40" s="83"/>
      <c r="L40" s="88" t="s">
        <v>205</v>
      </c>
    </row>
    <row r="41" spans="1:12" ht="20.149999999999999" customHeight="1">
      <c r="A41" s="163"/>
      <c r="B41" s="163"/>
      <c r="C41" s="163"/>
      <c r="D41" s="163"/>
      <c r="E41" s="192"/>
      <c r="F41" s="166"/>
      <c r="G41" s="194"/>
      <c r="H41" s="195"/>
      <c r="I41" s="166"/>
      <c r="J41" s="166"/>
      <c r="K41" s="83"/>
    </row>
    <row r="42" spans="1:12" ht="20.149999999999999" customHeight="1">
      <c r="A42" s="163"/>
      <c r="B42" s="163"/>
      <c r="C42" s="163"/>
      <c r="D42" s="163"/>
      <c r="E42" s="192"/>
      <c r="F42" s="166"/>
      <c r="G42" s="194"/>
      <c r="H42" s="195"/>
      <c r="I42" s="166"/>
      <c r="J42" s="166"/>
      <c r="K42" s="83"/>
    </row>
    <row r="43" spans="1:12" ht="20.149999999999999" customHeight="1">
      <c r="A43" s="163"/>
      <c r="B43" s="163"/>
      <c r="C43" s="163"/>
      <c r="D43" s="163"/>
      <c r="E43" s="192"/>
      <c r="F43" s="166"/>
      <c r="G43" s="194"/>
      <c r="H43" s="195"/>
      <c r="I43" s="166"/>
      <c r="J43" s="166"/>
      <c r="K43" s="83"/>
    </row>
    <row r="44" spans="1:12" ht="20.149999999999999" customHeight="1">
      <c r="A44" s="163"/>
      <c r="B44" s="163"/>
      <c r="C44" s="163"/>
      <c r="D44" s="163"/>
      <c r="E44" s="192"/>
      <c r="F44" s="166"/>
      <c r="G44" s="194"/>
      <c r="H44" s="195"/>
      <c r="I44" s="166"/>
      <c r="J44" s="166"/>
      <c r="K44" s="83"/>
    </row>
    <row r="45" spans="1:12" ht="20.149999999999999" customHeight="1">
      <c r="A45" s="163"/>
      <c r="B45" s="164"/>
      <c r="C45" s="164"/>
      <c r="D45" s="164"/>
      <c r="E45" s="193"/>
      <c r="F45" s="167"/>
      <c r="G45" s="179"/>
      <c r="H45" s="177"/>
      <c r="I45" s="167"/>
      <c r="J45" s="167"/>
      <c r="K45" s="83"/>
    </row>
    <row r="46" spans="1:12" ht="32.15" customHeight="1">
      <c r="A46" s="163"/>
      <c r="B46" s="73" t="s">
        <v>107</v>
      </c>
      <c r="C46" s="69" t="s">
        <v>108</v>
      </c>
      <c r="D46" s="69">
        <v>5</v>
      </c>
      <c r="E46" s="89" t="s">
        <v>257</v>
      </c>
      <c r="F46" s="12">
        <v>5</v>
      </c>
      <c r="G46" s="7" t="s">
        <v>258</v>
      </c>
      <c r="H46" s="13">
        <v>1</v>
      </c>
      <c r="I46" s="16" t="s">
        <v>111</v>
      </c>
      <c r="J46" s="8">
        <v>5</v>
      </c>
      <c r="K46" s="83"/>
    </row>
    <row r="47" spans="1:12" ht="49" customHeight="1">
      <c r="A47" s="163"/>
      <c r="B47" s="68" t="s">
        <v>112</v>
      </c>
      <c r="C47" s="75" t="s">
        <v>113</v>
      </c>
      <c r="D47" s="68">
        <v>5</v>
      </c>
      <c r="E47" s="90" t="s">
        <v>113</v>
      </c>
      <c r="F47" s="15">
        <v>5</v>
      </c>
      <c r="G47" s="17" t="s">
        <v>259</v>
      </c>
      <c r="H47" s="9">
        <v>1</v>
      </c>
      <c r="I47" s="6" t="s">
        <v>115</v>
      </c>
      <c r="J47" s="8">
        <v>5</v>
      </c>
      <c r="K47" s="83"/>
      <c r="L47" s="85"/>
    </row>
    <row r="48" spans="1:12" ht="70" customHeight="1">
      <c r="A48" s="164"/>
      <c r="B48" s="76" t="s">
        <v>116</v>
      </c>
      <c r="C48" s="69" t="s">
        <v>117</v>
      </c>
      <c r="D48" s="69">
        <v>5</v>
      </c>
      <c r="E48" s="7" t="s">
        <v>213</v>
      </c>
      <c r="F48" s="8">
        <v>5</v>
      </c>
      <c r="G48" s="7" t="s">
        <v>118</v>
      </c>
      <c r="H48" s="8" t="s">
        <v>119</v>
      </c>
      <c r="I48" s="7" t="s">
        <v>120</v>
      </c>
      <c r="J48" s="69">
        <v>5</v>
      </c>
      <c r="K48" s="83"/>
    </row>
    <row r="49" spans="1:11" ht="25.5" customHeight="1">
      <c r="A49" s="162" t="s">
        <v>121</v>
      </c>
      <c r="B49" s="162" t="s">
        <v>122</v>
      </c>
      <c r="C49" s="69" t="s">
        <v>123</v>
      </c>
      <c r="D49" s="162">
        <v>25</v>
      </c>
      <c r="E49" s="7"/>
      <c r="F49" s="16" t="s">
        <v>124</v>
      </c>
      <c r="G49" s="77" t="s">
        <v>125</v>
      </c>
      <c r="H49" s="162" t="s">
        <v>126</v>
      </c>
      <c r="I49" s="170" t="s">
        <v>127</v>
      </c>
      <c r="J49" s="69" t="s">
        <v>124</v>
      </c>
      <c r="K49" s="83"/>
    </row>
    <row r="50" spans="1:11" ht="25.5" customHeight="1">
      <c r="A50" s="163"/>
      <c r="B50" s="163"/>
      <c r="C50" s="68" t="s">
        <v>128</v>
      </c>
      <c r="D50" s="163"/>
      <c r="E50" s="7" t="s">
        <v>129</v>
      </c>
      <c r="F50" s="8">
        <v>25</v>
      </c>
      <c r="G50" s="77" t="s">
        <v>130</v>
      </c>
      <c r="H50" s="163"/>
      <c r="I50" s="171"/>
      <c r="J50" s="69">
        <v>25</v>
      </c>
      <c r="K50" s="83"/>
    </row>
    <row r="51" spans="1:11" ht="25.5" customHeight="1">
      <c r="A51" s="163"/>
      <c r="B51" s="164"/>
      <c r="C51" s="68" t="s">
        <v>131</v>
      </c>
      <c r="D51" s="164"/>
      <c r="E51" s="7"/>
      <c r="F51" s="16" t="s">
        <v>124</v>
      </c>
      <c r="G51" s="77" t="s">
        <v>132</v>
      </c>
      <c r="H51" s="164"/>
      <c r="I51" s="172"/>
      <c r="J51" s="69" t="s">
        <v>124</v>
      </c>
      <c r="K51" s="83"/>
    </row>
    <row r="52" spans="1:11" ht="44.5" customHeight="1">
      <c r="A52" s="163"/>
      <c r="B52" s="162" t="s">
        <v>133</v>
      </c>
      <c r="C52" s="69" t="s">
        <v>134</v>
      </c>
      <c r="D52" s="69">
        <v>1</v>
      </c>
      <c r="E52" s="7" t="s">
        <v>135</v>
      </c>
      <c r="F52" s="91">
        <v>1</v>
      </c>
      <c r="G52" s="70" t="s">
        <v>136</v>
      </c>
      <c r="H52" s="69" t="s">
        <v>137</v>
      </c>
      <c r="I52" s="70" t="s">
        <v>138</v>
      </c>
      <c r="J52" s="69">
        <v>1</v>
      </c>
      <c r="K52" s="83"/>
    </row>
    <row r="53" spans="1:11" ht="42.65" customHeight="1">
      <c r="A53" s="163"/>
      <c r="B53" s="164"/>
      <c r="C53" s="69" t="s">
        <v>139</v>
      </c>
      <c r="D53" s="68">
        <v>1</v>
      </c>
      <c r="E53" s="10" t="s">
        <v>139</v>
      </c>
      <c r="F53" s="91">
        <v>1</v>
      </c>
      <c r="G53" s="70" t="s">
        <v>140</v>
      </c>
      <c r="H53" s="69" t="s">
        <v>137</v>
      </c>
      <c r="I53" s="70" t="s">
        <v>141</v>
      </c>
      <c r="J53" s="69">
        <v>1</v>
      </c>
      <c r="K53" s="83"/>
    </row>
    <row r="54" spans="1:11" ht="56.15" customHeight="1">
      <c r="A54" s="164"/>
      <c r="B54" s="68" t="s">
        <v>142</v>
      </c>
      <c r="C54" s="68" t="s">
        <v>156</v>
      </c>
      <c r="D54" s="68">
        <v>8</v>
      </c>
      <c r="E54" s="10" t="s">
        <v>260</v>
      </c>
      <c r="F54" s="8">
        <v>8</v>
      </c>
      <c r="G54" s="7" t="s">
        <v>145</v>
      </c>
      <c r="H54" s="71">
        <v>1</v>
      </c>
      <c r="I54" s="70" t="s">
        <v>261</v>
      </c>
      <c r="J54" s="69">
        <v>8</v>
      </c>
      <c r="K54" s="83"/>
    </row>
    <row r="55" spans="1:11" ht="25.5" customHeight="1">
      <c r="A55" s="159" t="s">
        <v>148</v>
      </c>
      <c r="B55" s="160"/>
      <c r="C55" s="160"/>
      <c r="D55" s="160"/>
      <c r="E55" s="161"/>
      <c r="F55" s="5">
        <f>SUM(F3:F54)</f>
        <v>100</v>
      </c>
      <c r="G55" s="81"/>
      <c r="H55" s="67"/>
      <c r="I55" s="81"/>
      <c r="J55" s="69">
        <f>SUM(J4:J54)</f>
        <v>88</v>
      </c>
      <c r="K55" s="87"/>
    </row>
  </sheetData>
  <mergeCells count="71">
    <mergeCell ref="J39:J45"/>
    <mergeCell ref="H49:H51"/>
    <mergeCell ref="I4:I8"/>
    <mergeCell ref="I9:I11"/>
    <mergeCell ref="I12:I15"/>
    <mergeCell ref="I16:I18"/>
    <mergeCell ref="I19:I22"/>
    <mergeCell ref="I23:I24"/>
    <mergeCell ref="I27:I30"/>
    <mergeCell ref="I31:I34"/>
    <mergeCell ref="I35:I38"/>
    <mergeCell ref="I39:I45"/>
    <mergeCell ref="I49:I51"/>
    <mergeCell ref="H23:H24"/>
    <mergeCell ref="H27:H30"/>
    <mergeCell ref="H31:H34"/>
    <mergeCell ref="H35:H38"/>
    <mergeCell ref="H39:H45"/>
    <mergeCell ref="H4:H8"/>
    <mergeCell ref="H9:H11"/>
    <mergeCell ref="H12:H15"/>
    <mergeCell ref="H16:H18"/>
    <mergeCell ref="H19:H22"/>
    <mergeCell ref="D49:D51"/>
    <mergeCell ref="E39:E45"/>
    <mergeCell ref="F27:F30"/>
    <mergeCell ref="F39:F45"/>
    <mergeCell ref="G4:G8"/>
    <mergeCell ref="G9:G11"/>
    <mergeCell ref="G12:G15"/>
    <mergeCell ref="G16:G18"/>
    <mergeCell ref="G19:G22"/>
    <mergeCell ref="G23:G24"/>
    <mergeCell ref="G27:G30"/>
    <mergeCell ref="G31:G34"/>
    <mergeCell ref="G35:G38"/>
    <mergeCell ref="G39:G45"/>
    <mergeCell ref="C31:C34"/>
    <mergeCell ref="C35:C38"/>
    <mergeCell ref="C39:C45"/>
    <mergeCell ref="D4:D8"/>
    <mergeCell ref="D9:D11"/>
    <mergeCell ref="D12:D15"/>
    <mergeCell ref="D16:D18"/>
    <mergeCell ref="D19:D22"/>
    <mergeCell ref="D23:D24"/>
    <mergeCell ref="D27:D30"/>
    <mergeCell ref="D31:D34"/>
    <mergeCell ref="D35:D38"/>
    <mergeCell ref="D39:D45"/>
    <mergeCell ref="C12:C15"/>
    <mergeCell ref="C16:C18"/>
    <mergeCell ref="C19:C22"/>
    <mergeCell ref="C23:C24"/>
    <mergeCell ref="C27:C30"/>
    <mergeCell ref="A2:I2"/>
    <mergeCell ref="A55:E55"/>
    <mergeCell ref="A4:A24"/>
    <mergeCell ref="A25:A38"/>
    <mergeCell ref="A39:A48"/>
    <mergeCell ref="A49:A54"/>
    <mergeCell ref="B4:B11"/>
    <mergeCell ref="B12:B18"/>
    <mergeCell ref="B19:B24"/>
    <mergeCell ref="B25:B30"/>
    <mergeCell ref="B31:B38"/>
    <mergeCell ref="B39:B45"/>
    <mergeCell ref="B49:B51"/>
    <mergeCell ref="B52:B53"/>
    <mergeCell ref="C4:C8"/>
    <mergeCell ref="C9:C11"/>
  </mergeCells>
  <phoneticPr fontId="26"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5"/>
  <sheetViews>
    <sheetView topLeftCell="H22" workbookViewId="0">
      <selection activeCell="L22" sqref="L1:N1048576"/>
    </sheetView>
  </sheetViews>
  <sheetFormatPr defaultColWidth="9" defaultRowHeight="14"/>
  <cols>
    <col min="1" max="1" width="8.75" style="64" customWidth="1"/>
    <col min="2" max="2" width="9.25" style="65" customWidth="1"/>
    <col min="3" max="4" width="11.9140625" style="65" customWidth="1"/>
    <col min="5" max="5" width="27.1640625" style="65" customWidth="1"/>
    <col min="6" max="6" width="7.6640625" style="65" customWidth="1"/>
    <col min="7" max="7" width="70.4140625" style="66" customWidth="1"/>
    <col min="8" max="8" width="9.5" style="65" customWidth="1"/>
    <col min="9" max="9" width="53.5" style="66" customWidth="1"/>
    <col min="10" max="10" width="8.25" style="28" customWidth="1"/>
    <col min="11" max="11" width="6.9140625" style="64" customWidth="1"/>
    <col min="12" max="12" width="16.6640625" style="64" hidden="1" customWidth="1"/>
    <col min="13" max="14" width="0" style="64" hidden="1" customWidth="1"/>
    <col min="15" max="16384" width="9" style="64"/>
  </cols>
  <sheetData>
    <row r="2" spans="1:12" ht="42.75" customHeight="1">
      <c r="A2" s="158" t="s">
        <v>262</v>
      </c>
      <c r="B2" s="158"/>
      <c r="C2" s="158"/>
      <c r="D2" s="158"/>
      <c r="E2" s="158"/>
      <c r="F2" s="158"/>
      <c r="G2" s="158"/>
      <c r="H2" s="158"/>
      <c r="I2" s="158"/>
    </row>
    <row r="3" spans="1:12" ht="48" customHeight="1">
      <c r="A3" s="67" t="s">
        <v>1</v>
      </c>
      <c r="B3" s="67" t="s">
        <v>2</v>
      </c>
      <c r="C3" s="67" t="s">
        <v>3</v>
      </c>
      <c r="D3" s="67" t="s">
        <v>4</v>
      </c>
      <c r="E3" s="67" t="s">
        <v>5</v>
      </c>
      <c r="F3" s="67" t="s">
        <v>6</v>
      </c>
      <c r="G3" s="67" t="s">
        <v>7</v>
      </c>
      <c r="H3" s="67" t="s">
        <v>8</v>
      </c>
      <c r="I3" s="81" t="s">
        <v>9</v>
      </c>
      <c r="J3" s="82" t="s">
        <v>150</v>
      </c>
      <c r="K3" s="67" t="s">
        <v>19</v>
      </c>
    </row>
    <row r="4" spans="1:12" ht="29.5" customHeight="1">
      <c r="A4" s="162" t="s">
        <v>20</v>
      </c>
      <c r="B4" s="162" t="s">
        <v>21</v>
      </c>
      <c r="C4" s="162" t="s">
        <v>22</v>
      </c>
      <c r="D4" s="162">
        <v>3</v>
      </c>
      <c r="E4" s="7" t="s">
        <v>23</v>
      </c>
      <c r="F4" s="8">
        <v>0.6</v>
      </c>
      <c r="G4" s="162" t="s">
        <v>24</v>
      </c>
      <c r="H4" s="162" t="s">
        <v>25</v>
      </c>
      <c r="I4" s="170" t="s">
        <v>26</v>
      </c>
      <c r="J4" s="41">
        <v>0.6</v>
      </c>
      <c r="K4" s="67"/>
      <c r="L4" s="64" t="s">
        <v>198</v>
      </c>
    </row>
    <row r="5" spans="1:12" ht="29.5" customHeight="1">
      <c r="A5" s="163"/>
      <c r="B5" s="163"/>
      <c r="C5" s="163"/>
      <c r="D5" s="163"/>
      <c r="E5" s="7" t="s">
        <v>27</v>
      </c>
      <c r="F5" s="8">
        <v>0.6</v>
      </c>
      <c r="G5" s="163"/>
      <c r="H5" s="163"/>
      <c r="I5" s="171"/>
      <c r="J5" s="41">
        <v>0.6</v>
      </c>
      <c r="K5" s="67"/>
    </row>
    <row r="6" spans="1:12" ht="29.5" customHeight="1">
      <c r="A6" s="163"/>
      <c r="B6" s="163"/>
      <c r="C6" s="163"/>
      <c r="D6" s="163"/>
      <c r="E6" s="7" t="s">
        <v>28</v>
      </c>
      <c r="F6" s="8">
        <v>0.6</v>
      </c>
      <c r="G6" s="163"/>
      <c r="H6" s="163"/>
      <c r="I6" s="171"/>
      <c r="J6" s="41">
        <v>0.6</v>
      </c>
      <c r="K6" s="67"/>
    </row>
    <row r="7" spans="1:12" ht="29.5" customHeight="1">
      <c r="A7" s="163"/>
      <c r="B7" s="163"/>
      <c r="C7" s="163"/>
      <c r="D7" s="163"/>
      <c r="E7" s="7" t="s">
        <v>29</v>
      </c>
      <c r="F7" s="8">
        <v>0.6</v>
      </c>
      <c r="G7" s="163"/>
      <c r="H7" s="163"/>
      <c r="I7" s="171"/>
      <c r="J7" s="41">
        <v>0.6</v>
      </c>
      <c r="K7" s="67"/>
    </row>
    <row r="8" spans="1:12" ht="29.5" customHeight="1">
      <c r="A8" s="163"/>
      <c r="B8" s="163"/>
      <c r="C8" s="164"/>
      <c r="D8" s="164"/>
      <c r="E8" s="7" t="s">
        <v>30</v>
      </c>
      <c r="F8" s="8">
        <v>0.6</v>
      </c>
      <c r="G8" s="164"/>
      <c r="H8" s="164"/>
      <c r="I8" s="172"/>
      <c r="J8" s="41">
        <v>0.6</v>
      </c>
      <c r="K8" s="83"/>
    </row>
    <row r="9" spans="1:12" ht="32.5" customHeight="1">
      <c r="A9" s="163"/>
      <c r="B9" s="163"/>
      <c r="C9" s="162" t="s">
        <v>31</v>
      </c>
      <c r="D9" s="162">
        <v>3</v>
      </c>
      <c r="E9" s="7" t="s">
        <v>32</v>
      </c>
      <c r="F9" s="8">
        <v>1</v>
      </c>
      <c r="G9" s="162" t="s">
        <v>33</v>
      </c>
      <c r="H9" s="162" t="s">
        <v>34</v>
      </c>
      <c r="I9" s="170" t="s">
        <v>35</v>
      </c>
      <c r="J9" s="41">
        <v>1</v>
      </c>
      <c r="K9" s="83"/>
      <c r="L9" s="64" t="s">
        <v>199</v>
      </c>
    </row>
    <row r="10" spans="1:12" ht="32.5" customHeight="1">
      <c r="A10" s="163"/>
      <c r="B10" s="163"/>
      <c r="C10" s="163"/>
      <c r="D10" s="163"/>
      <c r="E10" s="7" t="s">
        <v>36</v>
      </c>
      <c r="F10" s="8">
        <v>1</v>
      </c>
      <c r="G10" s="163"/>
      <c r="H10" s="163"/>
      <c r="I10" s="171"/>
      <c r="J10" s="41">
        <v>1</v>
      </c>
      <c r="K10" s="83"/>
    </row>
    <row r="11" spans="1:12" ht="32.5" customHeight="1">
      <c r="A11" s="163"/>
      <c r="B11" s="164"/>
      <c r="C11" s="164"/>
      <c r="D11" s="164"/>
      <c r="E11" s="7" t="s">
        <v>37</v>
      </c>
      <c r="F11" s="8">
        <v>1</v>
      </c>
      <c r="G11" s="164"/>
      <c r="H11" s="164"/>
      <c r="I11" s="172"/>
      <c r="J11" s="41">
        <v>1</v>
      </c>
      <c r="K11" s="83"/>
    </row>
    <row r="12" spans="1:12" ht="32.5" customHeight="1">
      <c r="A12" s="163"/>
      <c r="B12" s="162" t="s">
        <v>38</v>
      </c>
      <c r="C12" s="162" t="s">
        <v>39</v>
      </c>
      <c r="D12" s="162">
        <v>3</v>
      </c>
      <c r="E12" s="7" t="s">
        <v>40</v>
      </c>
      <c r="F12" s="8">
        <v>0.75</v>
      </c>
      <c r="G12" s="162" t="s">
        <v>41</v>
      </c>
      <c r="H12" s="162" t="s">
        <v>42</v>
      </c>
      <c r="I12" s="170" t="s">
        <v>43</v>
      </c>
      <c r="J12" s="41">
        <v>0.75</v>
      </c>
      <c r="K12" s="83"/>
      <c r="L12" s="64" t="s">
        <v>198</v>
      </c>
    </row>
    <row r="13" spans="1:12" ht="32.5" customHeight="1">
      <c r="A13" s="163"/>
      <c r="B13" s="163"/>
      <c r="C13" s="163"/>
      <c r="D13" s="163"/>
      <c r="E13" s="7" t="s">
        <v>44</v>
      </c>
      <c r="F13" s="8">
        <v>0.75</v>
      </c>
      <c r="G13" s="163"/>
      <c r="H13" s="163"/>
      <c r="I13" s="171"/>
      <c r="J13" s="41">
        <v>0.75</v>
      </c>
      <c r="K13" s="83"/>
    </row>
    <row r="14" spans="1:12" ht="32.5" customHeight="1">
      <c r="A14" s="163"/>
      <c r="B14" s="163"/>
      <c r="C14" s="163"/>
      <c r="D14" s="163"/>
      <c r="E14" s="7" t="s">
        <v>45</v>
      </c>
      <c r="F14" s="8">
        <v>0.75</v>
      </c>
      <c r="G14" s="163"/>
      <c r="H14" s="163"/>
      <c r="I14" s="171"/>
      <c r="J14" s="41">
        <v>0.75</v>
      </c>
      <c r="K14" s="83"/>
    </row>
    <row r="15" spans="1:12" ht="42" customHeight="1">
      <c r="A15" s="163"/>
      <c r="B15" s="163"/>
      <c r="C15" s="164"/>
      <c r="D15" s="164"/>
      <c r="E15" s="7" t="s">
        <v>46</v>
      </c>
      <c r="F15" s="8">
        <v>0.75</v>
      </c>
      <c r="G15" s="164"/>
      <c r="H15" s="164"/>
      <c r="I15" s="172"/>
      <c r="J15" s="41">
        <v>0.75</v>
      </c>
      <c r="K15" s="83"/>
    </row>
    <row r="16" spans="1:12" ht="42" customHeight="1">
      <c r="A16" s="163"/>
      <c r="B16" s="163"/>
      <c r="C16" s="162" t="s">
        <v>47</v>
      </c>
      <c r="D16" s="162">
        <v>3</v>
      </c>
      <c r="E16" s="7" t="s">
        <v>48</v>
      </c>
      <c r="F16" s="8">
        <v>1</v>
      </c>
      <c r="G16" s="162" t="s">
        <v>49</v>
      </c>
      <c r="H16" s="162" t="s">
        <v>50</v>
      </c>
      <c r="I16" s="170" t="s">
        <v>51</v>
      </c>
      <c r="J16" s="41">
        <v>1</v>
      </c>
      <c r="K16" s="83"/>
      <c r="L16" s="64" t="s">
        <v>198</v>
      </c>
    </row>
    <row r="17" spans="1:12" ht="42" customHeight="1">
      <c r="A17" s="163"/>
      <c r="B17" s="163"/>
      <c r="C17" s="163"/>
      <c r="D17" s="163"/>
      <c r="E17" s="7" t="s">
        <v>52</v>
      </c>
      <c r="F17" s="8">
        <v>1</v>
      </c>
      <c r="G17" s="163"/>
      <c r="H17" s="163"/>
      <c r="I17" s="171"/>
      <c r="J17" s="41">
        <v>1</v>
      </c>
      <c r="K17" s="83"/>
    </row>
    <row r="18" spans="1:12" ht="29.5" customHeight="1">
      <c r="A18" s="163"/>
      <c r="B18" s="164"/>
      <c r="C18" s="164"/>
      <c r="D18" s="164"/>
      <c r="E18" s="7" t="s">
        <v>53</v>
      </c>
      <c r="F18" s="8">
        <v>1</v>
      </c>
      <c r="G18" s="164"/>
      <c r="H18" s="164"/>
      <c r="I18" s="172"/>
      <c r="J18" s="41">
        <v>1</v>
      </c>
      <c r="K18" s="83"/>
    </row>
    <row r="19" spans="1:12" ht="35.15" customHeight="1">
      <c r="A19" s="163"/>
      <c r="B19" s="162" t="s">
        <v>54</v>
      </c>
      <c r="C19" s="162" t="s">
        <v>55</v>
      </c>
      <c r="D19" s="162">
        <v>4</v>
      </c>
      <c r="E19" s="7" t="s">
        <v>56</v>
      </c>
      <c r="F19" s="8">
        <v>1</v>
      </c>
      <c r="G19" s="162" t="s">
        <v>57</v>
      </c>
      <c r="H19" s="162" t="s">
        <v>58</v>
      </c>
      <c r="I19" s="170" t="s">
        <v>59</v>
      </c>
      <c r="J19" s="41">
        <v>1</v>
      </c>
      <c r="K19" s="83"/>
      <c r="L19" s="64" t="s">
        <v>198</v>
      </c>
    </row>
    <row r="20" spans="1:12" ht="35.15" customHeight="1">
      <c r="A20" s="163"/>
      <c r="B20" s="163"/>
      <c r="C20" s="163"/>
      <c r="D20" s="163"/>
      <c r="E20" s="7" t="s">
        <v>60</v>
      </c>
      <c r="F20" s="8">
        <v>1</v>
      </c>
      <c r="G20" s="163"/>
      <c r="H20" s="163"/>
      <c r="I20" s="171"/>
      <c r="J20" s="41">
        <v>1</v>
      </c>
      <c r="K20" s="83"/>
    </row>
    <row r="21" spans="1:12" ht="35.15" customHeight="1">
      <c r="A21" s="163"/>
      <c r="B21" s="163"/>
      <c r="C21" s="163"/>
      <c r="D21" s="163"/>
      <c r="E21" s="7" t="s">
        <v>61</v>
      </c>
      <c r="F21" s="8">
        <v>1</v>
      </c>
      <c r="G21" s="163"/>
      <c r="H21" s="163"/>
      <c r="I21" s="171"/>
      <c r="J21" s="41">
        <v>1</v>
      </c>
      <c r="K21" s="83"/>
    </row>
    <row r="22" spans="1:12" ht="35.15" customHeight="1">
      <c r="A22" s="163"/>
      <c r="B22" s="163"/>
      <c r="C22" s="164"/>
      <c r="D22" s="164"/>
      <c r="E22" s="7" t="s">
        <v>62</v>
      </c>
      <c r="F22" s="8">
        <v>1</v>
      </c>
      <c r="G22" s="164"/>
      <c r="H22" s="164"/>
      <c r="I22" s="172"/>
      <c r="J22" s="41">
        <v>1</v>
      </c>
      <c r="K22" s="83"/>
    </row>
    <row r="23" spans="1:12" ht="35.15" customHeight="1">
      <c r="A23" s="163"/>
      <c r="B23" s="163"/>
      <c r="C23" s="162" t="s">
        <v>63</v>
      </c>
      <c r="D23" s="162">
        <v>4</v>
      </c>
      <c r="E23" s="7" t="s">
        <v>64</v>
      </c>
      <c r="F23" s="6">
        <v>2</v>
      </c>
      <c r="G23" s="162" t="s">
        <v>65</v>
      </c>
      <c r="H23" s="162" t="s">
        <v>42</v>
      </c>
      <c r="I23" s="170" t="s">
        <v>66</v>
      </c>
      <c r="J23" s="60">
        <v>2</v>
      </c>
      <c r="K23" s="84"/>
      <c r="L23" s="64" t="s">
        <v>198</v>
      </c>
    </row>
    <row r="24" spans="1:12" ht="35.15" customHeight="1">
      <c r="A24" s="164"/>
      <c r="B24" s="164"/>
      <c r="C24" s="164"/>
      <c r="D24" s="164"/>
      <c r="E24" s="7" t="s">
        <v>67</v>
      </c>
      <c r="F24" s="6">
        <v>2</v>
      </c>
      <c r="G24" s="164"/>
      <c r="H24" s="164"/>
      <c r="I24" s="172"/>
      <c r="J24" s="60">
        <v>2</v>
      </c>
      <c r="K24" s="84"/>
      <c r="L24" s="85" t="s">
        <v>263</v>
      </c>
    </row>
    <row r="25" spans="1:12" ht="34.5" customHeight="1">
      <c r="A25" s="162" t="s">
        <v>68</v>
      </c>
      <c r="B25" s="162" t="s">
        <v>69</v>
      </c>
      <c r="C25" s="69" t="s">
        <v>70</v>
      </c>
      <c r="D25" s="69">
        <v>2</v>
      </c>
      <c r="E25" s="7" t="s">
        <v>70</v>
      </c>
      <c r="F25" s="8">
        <v>2</v>
      </c>
      <c r="G25" s="70" t="s">
        <v>71</v>
      </c>
      <c r="H25" s="71">
        <v>1</v>
      </c>
      <c r="I25" s="70" t="s">
        <v>72</v>
      </c>
      <c r="J25" s="41">
        <v>2</v>
      </c>
      <c r="K25" s="83"/>
    </row>
    <row r="26" spans="1:12" ht="34.5" customHeight="1">
      <c r="A26" s="163"/>
      <c r="B26" s="163"/>
      <c r="C26" s="69" t="s">
        <v>73</v>
      </c>
      <c r="D26" s="69">
        <v>2</v>
      </c>
      <c r="E26" s="7" t="s">
        <v>73</v>
      </c>
      <c r="F26" s="8">
        <v>2</v>
      </c>
      <c r="G26" s="70" t="s">
        <v>74</v>
      </c>
      <c r="H26" s="71">
        <v>1</v>
      </c>
      <c r="I26" s="70" t="s">
        <v>75</v>
      </c>
      <c r="J26" s="41">
        <v>0.3</v>
      </c>
      <c r="K26" s="83"/>
      <c r="L26" s="64">
        <f>124/150</f>
        <v>0.82666666666666666</v>
      </c>
    </row>
    <row r="27" spans="1:12" ht="24.65" customHeight="1">
      <c r="A27" s="163"/>
      <c r="B27" s="163"/>
      <c r="C27" s="162" t="s">
        <v>76</v>
      </c>
      <c r="D27" s="162">
        <v>4</v>
      </c>
      <c r="E27" s="7" t="s">
        <v>77</v>
      </c>
      <c r="F27" s="165">
        <v>4</v>
      </c>
      <c r="G27" s="170" t="s">
        <v>78</v>
      </c>
      <c r="H27" s="162" t="s">
        <v>79</v>
      </c>
      <c r="I27" s="170" t="s">
        <v>80</v>
      </c>
      <c r="J27" s="41">
        <v>1</v>
      </c>
      <c r="K27" s="83"/>
    </row>
    <row r="28" spans="1:12" ht="27" customHeight="1">
      <c r="A28" s="163"/>
      <c r="B28" s="163"/>
      <c r="C28" s="163"/>
      <c r="D28" s="163"/>
      <c r="E28" s="7" t="s">
        <v>81</v>
      </c>
      <c r="F28" s="166"/>
      <c r="G28" s="171"/>
      <c r="H28" s="163"/>
      <c r="I28" s="171"/>
      <c r="J28" s="41">
        <v>1</v>
      </c>
      <c r="K28" s="83"/>
    </row>
    <row r="29" spans="1:12" ht="27" customHeight="1">
      <c r="A29" s="163"/>
      <c r="B29" s="163"/>
      <c r="C29" s="163"/>
      <c r="D29" s="163"/>
      <c r="E29" s="7" t="s">
        <v>82</v>
      </c>
      <c r="F29" s="166"/>
      <c r="G29" s="171"/>
      <c r="H29" s="163"/>
      <c r="I29" s="171"/>
      <c r="J29" s="41">
        <v>1</v>
      </c>
      <c r="K29" s="83"/>
    </row>
    <row r="30" spans="1:12" ht="34" customHeight="1">
      <c r="A30" s="163"/>
      <c r="B30" s="164"/>
      <c r="C30" s="164"/>
      <c r="D30" s="164"/>
      <c r="E30" s="7" t="s">
        <v>83</v>
      </c>
      <c r="F30" s="167"/>
      <c r="G30" s="172"/>
      <c r="H30" s="164"/>
      <c r="I30" s="172"/>
      <c r="J30" s="41">
        <v>1</v>
      </c>
      <c r="K30" s="83"/>
    </row>
    <row r="31" spans="1:12" ht="26.15" customHeight="1">
      <c r="A31" s="163"/>
      <c r="B31" s="162" t="s">
        <v>151</v>
      </c>
      <c r="C31" s="162" t="s">
        <v>85</v>
      </c>
      <c r="D31" s="162">
        <v>6</v>
      </c>
      <c r="E31" s="7" t="s">
        <v>86</v>
      </c>
      <c r="F31" s="8">
        <v>1.5</v>
      </c>
      <c r="G31" s="162" t="s">
        <v>87</v>
      </c>
      <c r="H31" s="162" t="s">
        <v>88</v>
      </c>
      <c r="I31" s="170" t="s">
        <v>89</v>
      </c>
      <c r="J31" s="41">
        <v>1.5</v>
      </c>
      <c r="K31" s="83"/>
      <c r="L31" s="64" t="s">
        <v>201</v>
      </c>
    </row>
    <row r="32" spans="1:12" ht="26.15" customHeight="1">
      <c r="A32" s="163"/>
      <c r="B32" s="163"/>
      <c r="C32" s="163"/>
      <c r="D32" s="163"/>
      <c r="E32" s="7" t="s">
        <v>90</v>
      </c>
      <c r="F32" s="8">
        <v>1.5</v>
      </c>
      <c r="G32" s="163"/>
      <c r="H32" s="163"/>
      <c r="I32" s="171"/>
      <c r="J32" s="41">
        <v>1.5</v>
      </c>
      <c r="K32" s="83"/>
    </row>
    <row r="33" spans="1:12" ht="26.15" customHeight="1">
      <c r="A33" s="163"/>
      <c r="B33" s="163"/>
      <c r="C33" s="163"/>
      <c r="D33" s="163"/>
      <c r="E33" s="7" t="s">
        <v>91</v>
      </c>
      <c r="F33" s="8">
        <v>1.5</v>
      </c>
      <c r="G33" s="163"/>
      <c r="H33" s="163"/>
      <c r="I33" s="171"/>
      <c r="J33" s="41">
        <v>1.5</v>
      </c>
      <c r="K33" s="83"/>
      <c r="L33" s="86"/>
    </row>
    <row r="34" spans="1:12" ht="26.15" customHeight="1">
      <c r="A34" s="163"/>
      <c r="B34" s="163"/>
      <c r="C34" s="164"/>
      <c r="D34" s="164"/>
      <c r="E34" s="7" t="s">
        <v>92</v>
      </c>
      <c r="F34" s="8">
        <v>1.5</v>
      </c>
      <c r="G34" s="164"/>
      <c r="H34" s="164"/>
      <c r="I34" s="172"/>
      <c r="J34" s="41">
        <v>1.5</v>
      </c>
      <c r="K34" s="83"/>
    </row>
    <row r="35" spans="1:12" ht="26.15" customHeight="1">
      <c r="A35" s="163"/>
      <c r="B35" s="163"/>
      <c r="C35" s="162" t="s">
        <v>93</v>
      </c>
      <c r="D35" s="162">
        <v>6</v>
      </c>
      <c r="E35" s="7" t="s">
        <v>94</v>
      </c>
      <c r="F35" s="8">
        <v>1.5</v>
      </c>
      <c r="G35" s="162" t="s">
        <v>95</v>
      </c>
      <c r="H35" s="162" t="s">
        <v>96</v>
      </c>
      <c r="I35" s="170" t="s">
        <v>97</v>
      </c>
      <c r="J35" s="41">
        <v>1.5</v>
      </c>
      <c r="K35" s="83"/>
    </row>
    <row r="36" spans="1:12" ht="26.15" customHeight="1">
      <c r="A36" s="163"/>
      <c r="B36" s="163"/>
      <c r="C36" s="163"/>
      <c r="D36" s="163"/>
      <c r="E36" s="7" t="s">
        <v>98</v>
      </c>
      <c r="F36" s="8">
        <v>1.5</v>
      </c>
      <c r="G36" s="163"/>
      <c r="H36" s="163"/>
      <c r="I36" s="171"/>
      <c r="J36" s="41">
        <v>1.5</v>
      </c>
      <c r="K36" s="83"/>
    </row>
    <row r="37" spans="1:12" ht="26.15" customHeight="1">
      <c r="A37" s="163"/>
      <c r="B37" s="163"/>
      <c r="C37" s="163"/>
      <c r="D37" s="163"/>
      <c r="E37" s="7" t="s">
        <v>99</v>
      </c>
      <c r="F37" s="8">
        <v>1.5</v>
      </c>
      <c r="G37" s="163"/>
      <c r="H37" s="163"/>
      <c r="I37" s="171"/>
      <c r="J37" s="41">
        <v>1.5</v>
      </c>
      <c r="K37" s="83"/>
    </row>
    <row r="38" spans="1:12" ht="39" customHeight="1">
      <c r="A38" s="164"/>
      <c r="B38" s="164"/>
      <c r="C38" s="164"/>
      <c r="D38" s="164"/>
      <c r="E38" s="7" t="s">
        <v>100</v>
      </c>
      <c r="F38" s="8">
        <v>1.5</v>
      </c>
      <c r="G38" s="164"/>
      <c r="H38" s="164"/>
      <c r="I38" s="172"/>
      <c r="J38" s="41">
        <v>1.5</v>
      </c>
      <c r="K38" s="83"/>
    </row>
    <row r="39" spans="1:12" ht="20.149999999999999" customHeight="1">
      <c r="A39" s="162" t="s">
        <v>101</v>
      </c>
      <c r="B39" s="162" t="s">
        <v>102</v>
      </c>
      <c r="C39" s="162" t="s">
        <v>103</v>
      </c>
      <c r="D39" s="162">
        <v>10</v>
      </c>
      <c r="E39" s="191" t="s">
        <v>264</v>
      </c>
      <c r="F39" s="165">
        <v>10</v>
      </c>
      <c r="G39" s="178" t="s">
        <v>105</v>
      </c>
      <c r="H39" s="173">
        <v>1</v>
      </c>
      <c r="I39" s="170" t="s">
        <v>256</v>
      </c>
      <c r="J39" s="151">
        <v>2</v>
      </c>
      <c r="K39" s="83"/>
      <c r="L39" s="64">
        <f>168/200</f>
        <v>0.84</v>
      </c>
    </row>
    <row r="40" spans="1:12" ht="20.149999999999999" customHeight="1">
      <c r="A40" s="163"/>
      <c r="B40" s="163"/>
      <c r="C40" s="163"/>
      <c r="D40" s="163"/>
      <c r="E40" s="192"/>
      <c r="F40" s="166"/>
      <c r="G40" s="194"/>
      <c r="H40" s="174"/>
      <c r="I40" s="171"/>
      <c r="J40" s="140"/>
      <c r="K40" s="83"/>
      <c r="L40" s="64" t="s">
        <v>205</v>
      </c>
    </row>
    <row r="41" spans="1:12" ht="20.149999999999999" customHeight="1">
      <c r="A41" s="163"/>
      <c r="B41" s="163"/>
      <c r="C41" s="163"/>
      <c r="D41" s="163"/>
      <c r="E41" s="192"/>
      <c r="F41" s="166"/>
      <c r="G41" s="194"/>
      <c r="H41" s="174"/>
      <c r="I41" s="171"/>
      <c r="J41" s="140"/>
      <c r="K41" s="83"/>
    </row>
    <row r="42" spans="1:12" ht="20.149999999999999" customHeight="1">
      <c r="A42" s="163"/>
      <c r="B42" s="163"/>
      <c r="C42" s="163"/>
      <c r="D42" s="163"/>
      <c r="E42" s="192"/>
      <c r="F42" s="166"/>
      <c r="G42" s="194"/>
      <c r="H42" s="174"/>
      <c r="I42" s="171"/>
      <c r="J42" s="140"/>
      <c r="K42" s="83"/>
    </row>
    <row r="43" spans="1:12" ht="20.149999999999999" customHeight="1">
      <c r="A43" s="163"/>
      <c r="B43" s="163"/>
      <c r="C43" s="163"/>
      <c r="D43" s="163"/>
      <c r="E43" s="192"/>
      <c r="F43" s="166"/>
      <c r="G43" s="194"/>
      <c r="H43" s="174"/>
      <c r="I43" s="171"/>
      <c r="J43" s="140"/>
      <c r="K43" s="83"/>
    </row>
    <row r="44" spans="1:12" ht="20.149999999999999" customHeight="1">
      <c r="A44" s="163"/>
      <c r="B44" s="163"/>
      <c r="C44" s="163"/>
      <c r="D44" s="163"/>
      <c r="E44" s="192"/>
      <c r="F44" s="166"/>
      <c r="G44" s="194"/>
      <c r="H44" s="174"/>
      <c r="I44" s="171"/>
      <c r="J44" s="140"/>
      <c r="K44" s="83"/>
    </row>
    <row r="45" spans="1:12" ht="20.149999999999999" customHeight="1">
      <c r="A45" s="163"/>
      <c r="B45" s="164"/>
      <c r="C45" s="164"/>
      <c r="D45" s="164"/>
      <c r="E45" s="193"/>
      <c r="F45" s="167"/>
      <c r="G45" s="179"/>
      <c r="H45" s="196"/>
      <c r="I45" s="172"/>
      <c r="J45" s="141"/>
      <c r="K45" s="83"/>
    </row>
    <row r="46" spans="1:12" ht="32.15" customHeight="1">
      <c r="A46" s="163"/>
      <c r="B46" s="73" t="s">
        <v>107</v>
      </c>
      <c r="C46" s="69" t="s">
        <v>108</v>
      </c>
      <c r="D46" s="69">
        <v>5</v>
      </c>
      <c r="E46" s="7" t="s">
        <v>265</v>
      </c>
      <c r="F46" s="12">
        <v>5</v>
      </c>
      <c r="G46" s="7" t="s">
        <v>110</v>
      </c>
      <c r="H46" s="74">
        <v>1</v>
      </c>
      <c r="I46" s="72" t="s">
        <v>111</v>
      </c>
      <c r="J46" s="41">
        <v>5</v>
      </c>
      <c r="K46" s="83"/>
    </row>
    <row r="47" spans="1:12" ht="49" customHeight="1">
      <c r="A47" s="163"/>
      <c r="B47" s="68" t="s">
        <v>112</v>
      </c>
      <c r="C47" s="75" t="s">
        <v>113</v>
      </c>
      <c r="D47" s="68">
        <v>5</v>
      </c>
      <c r="E47" s="7" t="s">
        <v>113</v>
      </c>
      <c r="F47" s="15">
        <v>5</v>
      </c>
      <c r="G47" s="7" t="s">
        <v>211</v>
      </c>
      <c r="H47" s="71">
        <v>1</v>
      </c>
      <c r="I47" s="72" t="s">
        <v>115</v>
      </c>
      <c r="J47" s="41">
        <v>5</v>
      </c>
      <c r="K47" s="83"/>
      <c r="L47" s="85"/>
    </row>
    <row r="48" spans="1:12" ht="70" customHeight="1">
      <c r="A48" s="164"/>
      <c r="B48" s="76" t="s">
        <v>116</v>
      </c>
      <c r="C48" s="69" t="s">
        <v>117</v>
      </c>
      <c r="D48" s="69">
        <v>5</v>
      </c>
      <c r="E48" s="7" t="s">
        <v>213</v>
      </c>
      <c r="F48" s="8">
        <v>5</v>
      </c>
      <c r="G48" s="70" t="s">
        <v>118</v>
      </c>
      <c r="H48" s="69" t="s">
        <v>119</v>
      </c>
      <c r="I48" s="70" t="s">
        <v>120</v>
      </c>
      <c r="J48" s="41">
        <v>5</v>
      </c>
      <c r="K48" s="83"/>
    </row>
    <row r="49" spans="1:11" ht="25.5" customHeight="1">
      <c r="A49" s="162" t="s">
        <v>121</v>
      </c>
      <c r="B49" s="162" t="s">
        <v>122</v>
      </c>
      <c r="C49" s="69" t="s">
        <v>123</v>
      </c>
      <c r="D49" s="162">
        <v>25</v>
      </c>
      <c r="E49" s="7"/>
      <c r="F49" s="8" t="s">
        <v>124</v>
      </c>
      <c r="G49" s="77" t="s">
        <v>125</v>
      </c>
      <c r="H49" s="162" t="s">
        <v>126</v>
      </c>
      <c r="I49" s="170" t="s">
        <v>127</v>
      </c>
      <c r="J49" s="41" t="s">
        <v>124</v>
      </c>
      <c r="K49" s="83"/>
    </row>
    <row r="50" spans="1:11" ht="25.5" customHeight="1">
      <c r="A50" s="163"/>
      <c r="B50" s="163"/>
      <c r="C50" s="68" t="s">
        <v>128</v>
      </c>
      <c r="D50" s="163"/>
      <c r="E50" s="7" t="s">
        <v>129</v>
      </c>
      <c r="F50" s="8">
        <v>25</v>
      </c>
      <c r="G50" s="77" t="s">
        <v>130</v>
      </c>
      <c r="H50" s="163"/>
      <c r="I50" s="171"/>
      <c r="J50" s="41">
        <v>25</v>
      </c>
      <c r="K50" s="83"/>
    </row>
    <row r="51" spans="1:11" ht="25.5" customHeight="1">
      <c r="A51" s="163"/>
      <c r="B51" s="164"/>
      <c r="C51" s="68" t="s">
        <v>131</v>
      </c>
      <c r="D51" s="164"/>
      <c r="E51" s="7"/>
      <c r="F51" s="8" t="s">
        <v>124</v>
      </c>
      <c r="G51" s="77" t="s">
        <v>132</v>
      </c>
      <c r="H51" s="164"/>
      <c r="I51" s="172"/>
      <c r="J51" s="41" t="s">
        <v>124</v>
      </c>
      <c r="K51" s="83"/>
    </row>
    <row r="52" spans="1:11" ht="44.5" customHeight="1">
      <c r="A52" s="163"/>
      <c r="B52" s="162" t="s">
        <v>133</v>
      </c>
      <c r="C52" s="69" t="s">
        <v>134</v>
      </c>
      <c r="D52" s="69">
        <v>1</v>
      </c>
      <c r="E52" s="7" t="s">
        <v>135</v>
      </c>
      <c r="F52" s="8">
        <v>1</v>
      </c>
      <c r="G52" s="70" t="s">
        <v>136</v>
      </c>
      <c r="H52" s="69" t="s">
        <v>137</v>
      </c>
      <c r="I52" s="70" t="s">
        <v>138</v>
      </c>
      <c r="J52" s="41">
        <v>1</v>
      </c>
      <c r="K52" s="83"/>
    </row>
    <row r="53" spans="1:11" ht="42.65" customHeight="1">
      <c r="A53" s="163"/>
      <c r="B53" s="164"/>
      <c r="C53" s="69" t="s">
        <v>139</v>
      </c>
      <c r="D53" s="68">
        <v>1</v>
      </c>
      <c r="E53" s="10" t="s">
        <v>139</v>
      </c>
      <c r="F53" s="8">
        <v>1</v>
      </c>
      <c r="G53" s="70" t="s">
        <v>140</v>
      </c>
      <c r="H53" s="69" t="s">
        <v>137</v>
      </c>
      <c r="I53" s="70" t="s">
        <v>141</v>
      </c>
      <c r="J53" s="41">
        <v>1</v>
      </c>
      <c r="K53" s="83"/>
    </row>
    <row r="54" spans="1:11" ht="56.15" customHeight="1">
      <c r="A54" s="164"/>
      <c r="B54" s="68" t="s">
        <v>142</v>
      </c>
      <c r="C54" s="68" t="s">
        <v>156</v>
      </c>
      <c r="D54" s="68">
        <v>8</v>
      </c>
      <c r="E54" s="10" t="s">
        <v>266</v>
      </c>
      <c r="F54" s="8">
        <v>8</v>
      </c>
      <c r="G54" s="7" t="s">
        <v>145</v>
      </c>
      <c r="H54" s="71">
        <v>1</v>
      </c>
      <c r="I54" s="70" t="s">
        <v>261</v>
      </c>
      <c r="J54" s="20">
        <v>8</v>
      </c>
      <c r="K54" s="83"/>
    </row>
    <row r="55" spans="1:11" ht="25.5" customHeight="1">
      <c r="A55" s="159" t="s">
        <v>148</v>
      </c>
      <c r="B55" s="160"/>
      <c r="C55" s="160"/>
      <c r="D55" s="160"/>
      <c r="E55" s="161"/>
      <c r="F55" s="5">
        <f>SUM(F3:F54)</f>
        <v>100</v>
      </c>
      <c r="G55" s="81"/>
      <c r="H55" s="67"/>
      <c r="I55" s="81"/>
      <c r="J55" s="82">
        <f>SUM(J4:J54)</f>
        <v>90.3</v>
      </c>
      <c r="K55" s="87"/>
    </row>
  </sheetData>
  <mergeCells count="71">
    <mergeCell ref="J39:J45"/>
    <mergeCell ref="H49:H51"/>
    <mergeCell ref="I4:I8"/>
    <mergeCell ref="I9:I11"/>
    <mergeCell ref="I12:I15"/>
    <mergeCell ref="I16:I18"/>
    <mergeCell ref="I19:I22"/>
    <mergeCell ref="I23:I24"/>
    <mergeCell ref="I27:I30"/>
    <mergeCell ref="I31:I34"/>
    <mergeCell ref="I35:I38"/>
    <mergeCell ref="I39:I45"/>
    <mergeCell ref="I49:I51"/>
    <mergeCell ref="H23:H24"/>
    <mergeCell ref="H27:H30"/>
    <mergeCell ref="H31:H34"/>
    <mergeCell ref="H35:H38"/>
    <mergeCell ref="H39:H45"/>
    <mergeCell ref="H4:H8"/>
    <mergeCell ref="H9:H11"/>
    <mergeCell ref="H12:H15"/>
    <mergeCell ref="H16:H18"/>
    <mergeCell ref="H19:H22"/>
    <mergeCell ref="D49:D51"/>
    <mergeCell ref="E39:E45"/>
    <mergeCell ref="F27:F30"/>
    <mergeCell ref="F39:F45"/>
    <mergeCell ref="G4:G8"/>
    <mergeCell ref="G9:G11"/>
    <mergeCell ref="G12:G15"/>
    <mergeCell ref="G16:G18"/>
    <mergeCell ref="G19:G22"/>
    <mergeCell ref="G23:G24"/>
    <mergeCell ref="G27:G30"/>
    <mergeCell ref="G31:G34"/>
    <mergeCell ref="G35:G38"/>
    <mergeCell ref="G39:G45"/>
    <mergeCell ref="C31:C34"/>
    <mergeCell ref="C35:C38"/>
    <mergeCell ref="C39:C45"/>
    <mergeCell ref="D4:D8"/>
    <mergeCell ref="D9:D11"/>
    <mergeCell ref="D12:D15"/>
    <mergeCell ref="D16:D18"/>
    <mergeCell ref="D19:D22"/>
    <mergeCell ref="D23:D24"/>
    <mergeCell ref="D27:D30"/>
    <mergeCell ref="D31:D34"/>
    <mergeCell ref="D35:D38"/>
    <mergeCell ref="D39:D45"/>
    <mergeCell ref="C12:C15"/>
    <mergeCell ref="C16:C18"/>
    <mergeCell ref="C19:C22"/>
    <mergeCell ref="C23:C24"/>
    <mergeCell ref="C27:C30"/>
    <mergeCell ref="A2:I2"/>
    <mergeCell ref="A55:E55"/>
    <mergeCell ref="A4:A24"/>
    <mergeCell ref="A25:A38"/>
    <mergeCell ref="A39:A48"/>
    <mergeCell ref="A49:A54"/>
    <mergeCell ref="B4:B11"/>
    <mergeCell ref="B12:B18"/>
    <mergeCell ref="B19:B24"/>
    <mergeCell ref="B25:B30"/>
    <mergeCell ref="B31:B38"/>
    <mergeCell ref="B39:B45"/>
    <mergeCell ref="B49:B51"/>
    <mergeCell ref="B52:B53"/>
    <mergeCell ref="C4:C8"/>
    <mergeCell ref="C9:C11"/>
  </mergeCells>
  <phoneticPr fontId="26"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J34" workbookViewId="0">
      <selection activeCell="P34" sqref="L1:P1048576"/>
    </sheetView>
  </sheetViews>
  <sheetFormatPr defaultColWidth="9" defaultRowHeight="14"/>
  <cols>
    <col min="1" max="1" width="5.83203125" style="27" customWidth="1"/>
    <col min="2" max="2" width="5.6640625" style="29" customWidth="1"/>
    <col min="3" max="3" width="11.5" style="29" customWidth="1"/>
    <col min="4" max="4" width="5.5" style="29" customWidth="1"/>
    <col min="5" max="5" width="21" style="29" customWidth="1"/>
    <col min="6" max="6" width="7.58203125" style="29" customWidth="1"/>
    <col min="7" max="7" width="45.9140625" style="30" customWidth="1"/>
    <col min="8" max="8" width="6.83203125" style="29" customWidth="1"/>
    <col min="9" max="9" width="57.9140625" style="30" customWidth="1"/>
    <col min="10" max="10" width="8.25" style="27" customWidth="1"/>
    <col min="11" max="11" width="6.83203125" style="27" customWidth="1"/>
    <col min="12" max="12" width="0" style="31" hidden="1" customWidth="1"/>
    <col min="13" max="16" width="0" style="27" hidden="1" customWidth="1"/>
    <col min="17" max="16384" width="9" style="27"/>
  </cols>
  <sheetData>
    <row r="1" spans="1:12" ht="42.75" customHeight="1">
      <c r="A1" s="122" t="s">
        <v>267</v>
      </c>
      <c r="B1" s="122"/>
      <c r="C1" s="122"/>
      <c r="D1" s="122"/>
      <c r="E1" s="122"/>
      <c r="F1" s="122"/>
      <c r="G1" s="122"/>
      <c r="H1" s="122"/>
      <c r="I1" s="122"/>
      <c r="J1" s="122"/>
      <c r="K1" s="122"/>
    </row>
    <row r="2" spans="1:12" ht="48" customHeight="1">
      <c r="A2" s="32" t="s">
        <v>1</v>
      </c>
      <c r="B2" s="32" t="s">
        <v>2</v>
      </c>
      <c r="C2" s="32" t="s">
        <v>3</v>
      </c>
      <c r="D2" s="32" t="s">
        <v>4</v>
      </c>
      <c r="E2" s="32" t="s">
        <v>5</v>
      </c>
      <c r="F2" s="32" t="s">
        <v>6</v>
      </c>
      <c r="G2" s="32" t="s">
        <v>7</v>
      </c>
      <c r="H2" s="32" t="s">
        <v>8</v>
      </c>
      <c r="I2" s="32" t="s">
        <v>9</v>
      </c>
      <c r="J2" s="32" t="s">
        <v>150</v>
      </c>
      <c r="K2" s="32" t="s">
        <v>19</v>
      </c>
    </row>
    <row r="3" spans="1:12" ht="20" customHeight="1">
      <c r="A3" s="126" t="s">
        <v>20</v>
      </c>
      <c r="B3" s="126" t="s">
        <v>21</v>
      </c>
      <c r="C3" s="126" t="s">
        <v>22</v>
      </c>
      <c r="D3" s="126">
        <v>3</v>
      </c>
      <c r="E3" s="34" t="s">
        <v>23</v>
      </c>
      <c r="F3" s="35">
        <v>0.6</v>
      </c>
      <c r="G3" s="132" t="s">
        <v>24</v>
      </c>
      <c r="H3" s="126" t="s">
        <v>25</v>
      </c>
      <c r="I3" s="132" t="s">
        <v>26</v>
      </c>
      <c r="J3" s="35">
        <v>0.6</v>
      </c>
      <c r="K3" s="32"/>
    </row>
    <row r="4" spans="1:12" ht="20" customHeight="1">
      <c r="A4" s="127"/>
      <c r="B4" s="127"/>
      <c r="C4" s="127"/>
      <c r="D4" s="127"/>
      <c r="E4" s="34" t="s">
        <v>27</v>
      </c>
      <c r="F4" s="35">
        <v>0.6</v>
      </c>
      <c r="G4" s="133"/>
      <c r="H4" s="127"/>
      <c r="I4" s="133"/>
      <c r="J4" s="35">
        <v>0.6</v>
      </c>
      <c r="K4" s="32"/>
    </row>
    <row r="5" spans="1:12" ht="20" customHeight="1">
      <c r="A5" s="127"/>
      <c r="B5" s="127"/>
      <c r="C5" s="127"/>
      <c r="D5" s="127"/>
      <c r="E5" s="34" t="s">
        <v>28</v>
      </c>
      <c r="F5" s="35">
        <v>0.6</v>
      </c>
      <c r="G5" s="133"/>
      <c r="H5" s="127"/>
      <c r="I5" s="133"/>
      <c r="J5" s="35">
        <v>0.6</v>
      </c>
      <c r="K5" s="32"/>
    </row>
    <row r="6" spans="1:12" ht="20" customHeight="1">
      <c r="A6" s="127"/>
      <c r="B6" s="127"/>
      <c r="C6" s="127"/>
      <c r="D6" s="127"/>
      <c r="E6" s="34" t="s">
        <v>29</v>
      </c>
      <c r="F6" s="35">
        <v>0.6</v>
      </c>
      <c r="G6" s="133"/>
      <c r="H6" s="127"/>
      <c r="I6" s="133"/>
      <c r="J6" s="35">
        <v>0.6</v>
      </c>
      <c r="K6" s="32"/>
    </row>
    <row r="7" spans="1:12" ht="20" customHeight="1">
      <c r="A7" s="127"/>
      <c r="B7" s="127"/>
      <c r="C7" s="128"/>
      <c r="D7" s="128"/>
      <c r="E7" s="34" t="s">
        <v>30</v>
      </c>
      <c r="F7" s="35">
        <v>0.6</v>
      </c>
      <c r="G7" s="134"/>
      <c r="H7" s="128"/>
      <c r="I7" s="134"/>
      <c r="J7" s="35">
        <v>0.6</v>
      </c>
      <c r="K7" s="32"/>
    </row>
    <row r="8" spans="1:12" ht="27.5" customHeight="1">
      <c r="A8" s="127"/>
      <c r="B8" s="127"/>
      <c r="C8" s="126" t="s">
        <v>31</v>
      </c>
      <c r="D8" s="126">
        <v>3</v>
      </c>
      <c r="E8" s="34" t="s">
        <v>32</v>
      </c>
      <c r="F8" s="35">
        <v>1</v>
      </c>
      <c r="G8" s="132" t="s">
        <v>33</v>
      </c>
      <c r="H8" s="126" t="s">
        <v>34</v>
      </c>
      <c r="I8" s="132" t="s">
        <v>35</v>
      </c>
      <c r="J8" s="35">
        <v>1</v>
      </c>
      <c r="K8" s="32"/>
    </row>
    <row r="9" spans="1:12" ht="27.5" customHeight="1">
      <c r="A9" s="127"/>
      <c r="B9" s="127"/>
      <c r="C9" s="127"/>
      <c r="D9" s="127"/>
      <c r="E9" s="34" t="s">
        <v>36</v>
      </c>
      <c r="F9" s="35">
        <v>1</v>
      </c>
      <c r="G9" s="133"/>
      <c r="H9" s="127"/>
      <c r="I9" s="133"/>
      <c r="J9" s="35">
        <v>1</v>
      </c>
      <c r="K9" s="32"/>
      <c r="L9" s="57"/>
    </row>
    <row r="10" spans="1:12" ht="27.5" customHeight="1">
      <c r="A10" s="127"/>
      <c r="B10" s="128"/>
      <c r="C10" s="128"/>
      <c r="D10" s="128"/>
      <c r="E10" s="34" t="s">
        <v>37</v>
      </c>
      <c r="F10" s="35">
        <v>1</v>
      </c>
      <c r="G10" s="134"/>
      <c r="H10" s="128"/>
      <c r="I10" s="134"/>
      <c r="J10" s="35">
        <v>1</v>
      </c>
      <c r="K10" s="32"/>
    </row>
    <row r="11" spans="1:12" ht="20" customHeight="1">
      <c r="A11" s="127"/>
      <c r="B11" s="126" t="s">
        <v>38</v>
      </c>
      <c r="C11" s="126" t="s">
        <v>39</v>
      </c>
      <c r="D11" s="126">
        <v>3</v>
      </c>
      <c r="E11" s="34" t="s">
        <v>40</v>
      </c>
      <c r="F11" s="35">
        <v>0.75</v>
      </c>
      <c r="G11" s="132" t="s">
        <v>41</v>
      </c>
      <c r="H11" s="126" t="s">
        <v>42</v>
      </c>
      <c r="I11" s="132" t="s">
        <v>43</v>
      </c>
      <c r="J11" s="35">
        <v>0.75</v>
      </c>
      <c r="K11" s="32"/>
    </row>
    <row r="12" spans="1:12" ht="20" customHeight="1">
      <c r="A12" s="127"/>
      <c r="B12" s="127"/>
      <c r="C12" s="127"/>
      <c r="D12" s="127"/>
      <c r="E12" s="34" t="s">
        <v>44</v>
      </c>
      <c r="F12" s="35">
        <v>0.75</v>
      </c>
      <c r="G12" s="133"/>
      <c r="H12" s="127"/>
      <c r="I12" s="133"/>
      <c r="J12" s="35">
        <v>0.75</v>
      </c>
      <c r="K12" s="32"/>
    </row>
    <row r="13" spans="1:12" ht="20" customHeight="1">
      <c r="A13" s="127"/>
      <c r="B13" s="127"/>
      <c r="C13" s="127"/>
      <c r="D13" s="127"/>
      <c r="E13" s="34" t="s">
        <v>45</v>
      </c>
      <c r="F13" s="35">
        <v>0.75</v>
      </c>
      <c r="G13" s="133"/>
      <c r="H13" s="127"/>
      <c r="I13" s="133"/>
      <c r="J13" s="35">
        <v>0.75</v>
      </c>
      <c r="K13" s="32"/>
    </row>
    <row r="14" spans="1:12" ht="20" customHeight="1">
      <c r="A14" s="127"/>
      <c r="B14" s="127"/>
      <c r="C14" s="128"/>
      <c r="D14" s="128"/>
      <c r="E14" s="34" t="s">
        <v>46</v>
      </c>
      <c r="F14" s="35">
        <v>0.75</v>
      </c>
      <c r="G14" s="134"/>
      <c r="H14" s="128"/>
      <c r="I14" s="134"/>
      <c r="J14" s="35">
        <v>0.75</v>
      </c>
      <c r="K14" s="32"/>
    </row>
    <row r="15" spans="1:12" ht="20" customHeight="1">
      <c r="A15" s="127"/>
      <c r="B15" s="127"/>
      <c r="C15" s="126" t="s">
        <v>47</v>
      </c>
      <c r="D15" s="126">
        <v>3</v>
      </c>
      <c r="E15" s="34" t="s">
        <v>48</v>
      </c>
      <c r="F15" s="35">
        <v>1</v>
      </c>
      <c r="G15" s="132" t="s">
        <v>49</v>
      </c>
      <c r="H15" s="126" t="s">
        <v>50</v>
      </c>
      <c r="I15" s="132" t="s">
        <v>51</v>
      </c>
      <c r="J15" s="35">
        <v>1</v>
      </c>
      <c r="K15" s="32"/>
    </row>
    <row r="16" spans="1:12" ht="20" customHeight="1">
      <c r="A16" s="127"/>
      <c r="B16" s="127"/>
      <c r="C16" s="127"/>
      <c r="D16" s="127"/>
      <c r="E16" s="34" t="s">
        <v>52</v>
      </c>
      <c r="F16" s="35">
        <v>1</v>
      </c>
      <c r="G16" s="133"/>
      <c r="H16" s="127"/>
      <c r="I16" s="133"/>
      <c r="J16" s="35">
        <v>1</v>
      </c>
      <c r="K16" s="32"/>
    </row>
    <row r="17" spans="1:11" ht="20" customHeight="1">
      <c r="A17" s="127"/>
      <c r="B17" s="128"/>
      <c r="C17" s="128"/>
      <c r="D17" s="128"/>
      <c r="E17" s="34" t="s">
        <v>53</v>
      </c>
      <c r="F17" s="35">
        <v>1</v>
      </c>
      <c r="G17" s="134"/>
      <c r="H17" s="128"/>
      <c r="I17" s="134"/>
      <c r="J17" s="35">
        <v>1</v>
      </c>
      <c r="K17" s="58"/>
    </row>
    <row r="18" spans="1:11" ht="20" customHeight="1">
      <c r="A18" s="127"/>
      <c r="B18" s="126" t="s">
        <v>54</v>
      </c>
      <c r="C18" s="126" t="s">
        <v>55</v>
      </c>
      <c r="D18" s="126">
        <v>4</v>
      </c>
      <c r="E18" s="34" t="s">
        <v>56</v>
      </c>
      <c r="F18" s="35">
        <v>1</v>
      </c>
      <c r="G18" s="132" t="s">
        <v>57</v>
      </c>
      <c r="H18" s="126" t="s">
        <v>58</v>
      </c>
      <c r="I18" s="132" t="s">
        <v>59</v>
      </c>
      <c r="J18" s="35">
        <v>1</v>
      </c>
      <c r="K18" s="58"/>
    </row>
    <row r="19" spans="1:11" ht="20" customHeight="1">
      <c r="A19" s="127"/>
      <c r="B19" s="127"/>
      <c r="C19" s="127"/>
      <c r="D19" s="127"/>
      <c r="E19" s="34" t="s">
        <v>60</v>
      </c>
      <c r="F19" s="35">
        <v>1</v>
      </c>
      <c r="G19" s="133"/>
      <c r="H19" s="127"/>
      <c r="I19" s="133"/>
      <c r="J19" s="35">
        <v>1</v>
      </c>
      <c r="K19" s="58"/>
    </row>
    <row r="20" spans="1:11" ht="20" customHeight="1">
      <c r="A20" s="127"/>
      <c r="B20" s="127"/>
      <c r="C20" s="127"/>
      <c r="D20" s="127"/>
      <c r="E20" s="34" t="s">
        <v>61</v>
      </c>
      <c r="F20" s="35">
        <v>1</v>
      </c>
      <c r="G20" s="133"/>
      <c r="H20" s="127"/>
      <c r="I20" s="133"/>
      <c r="J20" s="35">
        <v>1</v>
      </c>
      <c r="K20" s="58"/>
    </row>
    <row r="21" spans="1:11" ht="20" customHeight="1">
      <c r="A21" s="127"/>
      <c r="B21" s="127"/>
      <c r="C21" s="128"/>
      <c r="D21" s="128"/>
      <c r="E21" s="34" t="s">
        <v>62</v>
      </c>
      <c r="F21" s="35">
        <v>1</v>
      </c>
      <c r="G21" s="134"/>
      <c r="H21" s="128"/>
      <c r="I21" s="134"/>
      <c r="J21" s="35">
        <v>1</v>
      </c>
      <c r="K21" s="58"/>
    </row>
    <row r="22" spans="1:11" ht="27.5" customHeight="1">
      <c r="A22" s="127"/>
      <c r="B22" s="127"/>
      <c r="C22" s="126" t="s">
        <v>63</v>
      </c>
      <c r="D22" s="126">
        <v>4</v>
      </c>
      <c r="E22" s="34" t="s">
        <v>64</v>
      </c>
      <c r="F22" s="33">
        <v>2</v>
      </c>
      <c r="G22" s="132" t="s">
        <v>65</v>
      </c>
      <c r="H22" s="126" t="s">
        <v>42</v>
      </c>
      <c r="I22" s="132" t="s">
        <v>66</v>
      </c>
      <c r="J22" s="33">
        <v>2</v>
      </c>
      <c r="K22" s="59"/>
    </row>
    <row r="23" spans="1:11" ht="27.5" customHeight="1">
      <c r="A23" s="127"/>
      <c r="B23" s="127"/>
      <c r="C23" s="127"/>
      <c r="D23" s="128"/>
      <c r="E23" s="34" t="s">
        <v>67</v>
      </c>
      <c r="F23" s="33">
        <v>2</v>
      </c>
      <c r="G23" s="133"/>
      <c r="H23" s="128"/>
      <c r="I23" s="134"/>
      <c r="J23" s="33">
        <v>2</v>
      </c>
      <c r="K23" s="59"/>
    </row>
    <row r="24" spans="1:11" ht="58" customHeight="1">
      <c r="A24" s="131" t="s">
        <v>68</v>
      </c>
      <c r="B24" s="131" t="s">
        <v>69</v>
      </c>
      <c r="C24" s="35" t="s">
        <v>70</v>
      </c>
      <c r="D24" s="35">
        <v>2</v>
      </c>
      <c r="E24" s="34" t="s">
        <v>70</v>
      </c>
      <c r="F24" s="35">
        <v>2</v>
      </c>
      <c r="G24" s="37" t="s">
        <v>71</v>
      </c>
      <c r="H24" s="38">
        <v>1</v>
      </c>
      <c r="I24" s="37" t="s">
        <v>72</v>
      </c>
      <c r="J24" s="41">
        <v>2</v>
      </c>
      <c r="K24" s="58"/>
    </row>
    <row r="25" spans="1:11" ht="52.5" customHeight="1">
      <c r="A25" s="131"/>
      <c r="B25" s="131"/>
      <c r="C25" s="35" t="s">
        <v>73</v>
      </c>
      <c r="D25" s="35">
        <v>2</v>
      </c>
      <c r="E25" s="34" t="s">
        <v>73</v>
      </c>
      <c r="F25" s="35">
        <v>2</v>
      </c>
      <c r="G25" s="37" t="s">
        <v>74</v>
      </c>
      <c r="H25" s="38">
        <v>1</v>
      </c>
      <c r="I25" s="37" t="s">
        <v>75</v>
      </c>
      <c r="J25" s="41">
        <v>2</v>
      </c>
      <c r="K25" s="58"/>
    </row>
    <row r="26" spans="1:11" ht="37" customHeight="1">
      <c r="A26" s="131"/>
      <c r="B26" s="131"/>
      <c r="C26" s="126" t="s">
        <v>76</v>
      </c>
      <c r="D26" s="126">
        <v>4</v>
      </c>
      <c r="E26" s="34" t="s">
        <v>77</v>
      </c>
      <c r="F26" s="126">
        <v>4</v>
      </c>
      <c r="G26" s="132" t="s">
        <v>78</v>
      </c>
      <c r="H26" s="126" t="s">
        <v>79</v>
      </c>
      <c r="I26" s="132" t="s">
        <v>218</v>
      </c>
      <c r="J26" s="35">
        <v>1</v>
      </c>
      <c r="K26" s="58"/>
    </row>
    <row r="27" spans="1:11" ht="37" customHeight="1">
      <c r="A27" s="131"/>
      <c r="B27" s="131"/>
      <c r="C27" s="127"/>
      <c r="D27" s="127"/>
      <c r="E27" s="34" t="s">
        <v>81</v>
      </c>
      <c r="F27" s="127"/>
      <c r="G27" s="133"/>
      <c r="H27" s="127"/>
      <c r="I27" s="133"/>
      <c r="J27" s="35">
        <v>1</v>
      </c>
      <c r="K27" s="58"/>
    </row>
    <row r="28" spans="1:11" ht="37" customHeight="1">
      <c r="A28" s="131"/>
      <c r="B28" s="131"/>
      <c r="C28" s="127"/>
      <c r="D28" s="127"/>
      <c r="E28" s="34" t="s">
        <v>82</v>
      </c>
      <c r="F28" s="127"/>
      <c r="G28" s="133"/>
      <c r="H28" s="127"/>
      <c r="I28" s="133"/>
      <c r="J28" s="35">
        <v>1</v>
      </c>
      <c r="K28" s="58"/>
    </row>
    <row r="29" spans="1:11" ht="37" customHeight="1">
      <c r="A29" s="131"/>
      <c r="B29" s="131"/>
      <c r="C29" s="128"/>
      <c r="D29" s="128"/>
      <c r="E29" s="34" t="s">
        <v>83</v>
      </c>
      <c r="F29" s="128"/>
      <c r="G29" s="134"/>
      <c r="H29" s="128"/>
      <c r="I29" s="134"/>
      <c r="J29" s="35">
        <v>1</v>
      </c>
      <c r="K29" s="58"/>
    </row>
    <row r="30" spans="1:11" ht="29.5" customHeight="1">
      <c r="A30" s="131"/>
      <c r="B30" s="126" t="s">
        <v>84</v>
      </c>
      <c r="C30" s="126" t="s">
        <v>85</v>
      </c>
      <c r="D30" s="126">
        <v>6</v>
      </c>
      <c r="E30" s="34" t="s">
        <v>86</v>
      </c>
      <c r="F30" s="35">
        <v>1.5</v>
      </c>
      <c r="G30" s="132" t="s">
        <v>87</v>
      </c>
      <c r="H30" s="126" t="s">
        <v>88</v>
      </c>
      <c r="I30" s="132" t="s">
        <v>89</v>
      </c>
      <c r="J30" s="35">
        <v>1.5</v>
      </c>
      <c r="K30" s="58"/>
    </row>
    <row r="31" spans="1:11" ht="29.5" customHeight="1">
      <c r="A31" s="131"/>
      <c r="B31" s="127"/>
      <c r="C31" s="127"/>
      <c r="D31" s="127"/>
      <c r="E31" s="34" t="s">
        <v>90</v>
      </c>
      <c r="F31" s="35">
        <v>1.5</v>
      </c>
      <c r="G31" s="133"/>
      <c r="H31" s="127"/>
      <c r="I31" s="133"/>
      <c r="J31" s="35">
        <v>1.5</v>
      </c>
      <c r="K31" s="58"/>
    </row>
    <row r="32" spans="1:11" ht="29.5" customHeight="1">
      <c r="A32" s="131"/>
      <c r="B32" s="127"/>
      <c r="C32" s="127"/>
      <c r="D32" s="127"/>
      <c r="E32" s="34" t="s">
        <v>91</v>
      </c>
      <c r="F32" s="35">
        <v>1.5</v>
      </c>
      <c r="G32" s="133"/>
      <c r="H32" s="127"/>
      <c r="I32" s="133"/>
      <c r="J32" s="35">
        <v>1.5</v>
      </c>
      <c r="K32" s="58"/>
    </row>
    <row r="33" spans="1:12" ht="29.5" customHeight="1">
      <c r="A33" s="131"/>
      <c r="B33" s="127"/>
      <c r="C33" s="128"/>
      <c r="D33" s="128"/>
      <c r="E33" s="34" t="s">
        <v>92</v>
      </c>
      <c r="F33" s="35">
        <v>1.5</v>
      </c>
      <c r="G33" s="134"/>
      <c r="H33" s="128"/>
      <c r="I33" s="134"/>
      <c r="J33" s="35">
        <v>1.5</v>
      </c>
      <c r="K33" s="58"/>
    </row>
    <row r="34" spans="1:12" ht="27.5" customHeight="1">
      <c r="A34" s="131"/>
      <c r="B34" s="127"/>
      <c r="C34" s="126" t="s">
        <v>93</v>
      </c>
      <c r="D34" s="126">
        <v>6</v>
      </c>
      <c r="E34" s="34" t="s">
        <v>94</v>
      </c>
      <c r="F34" s="35">
        <v>1.5</v>
      </c>
      <c r="G34" s="132" t="s">
        <v>95</v>
      </c>
      <c r="H34" s="126" t="s">
        <v>96</v>
      </c>
      <c r="I34" s="132" t="s">
        <v>97</v>
      </c>
      <c r="J34" s="35">
        <v>1.5</v>
      </c>
      <c r="K34" s="58"/>
    </row>
    <row r="35" spans="1:12" ht="27.5" customHeight="1">
      <c r="A35" s="131"/>
      <c r="B35" s="127"/>
      <c r="C35" s="127"/>
      <c r="D35" s="127"/>
      <c r="E35" s="34" t="s">
        <v>98</v>
      </c>
      <c r="F35" s="35">
        <v>1.5</v>
      </c>
      <c r="G35" s="133"/>
      <c r="H35" s="127"/>
      <c r="I35" s="133"/>
      <c r="J35" s="35">
        <v>1.5</v>
      </c>
      <c r="K35" s="58"/>
    </row>
    <row r="36" spans="1:12" ht="27.5" customHeight="1">
      <c r="A36" s="131"/>
      <c r="B36" s="127"/>
      <c r="C36" s="127"/>
      <c r="D36" s="127"/>
      <c r="E36" s="34" t="s">
        <v>99</v>
      </c>
      <c r="F36" s="35">
        <v>1.5</v>
      </c>
      <c r="G36" s="133"/>
      <c r="H36" s="127"/>
      <c r="I36" s="133"/>
      <c r="J36" s="35">
        <v>1.5</v>
      </c>
      <c r="K36" s="58"/>
    </row>
    <row r="37" spans="1:12" ht="27.5" customHeight="1">
      <c r="A37" s="131"/>
      <c r="B37" s="128"/>
      <c r="C37" s="128"/>
      <c r="D37" s="128"/>
      <c r="E37" s="34" t="s">
        <v>100</v>
      </c>
      <c r="F37" s="35">
        <v>1.5</v>
      </c>
      <c r="G37" s="134"/>
      <c r="H37" s="128"/>
      <c r="I37" s="134"/>
      <c r="J37" s="35">
        <v>1.5</v>
      </c>
      <c r="K37" s="58"/>
    </row>
    <row r="38" spans="1:12" ht="73" customHeight="1">
      <c r="A38" s="131" t="s">
        <v>101</v>
      </c>
      <c r="B38" s="33" t="s">
        <v>102</v>
      </c>
      <c r="C38" s="35" t="s">
        <v>268</v>
      </c>
      <c r="D38" s="33">
        <v>10</v>
      </c>
      <c r="E38" s="39" t="s">
        <v>269</v>
      </c>
      <c r="F38" s="33">
        <v>10</v>
      </c>
      <c r="G38" s="36" t="s">
        <v>153</v>
      </c>
      <c r="H38" s="40">
        <v>1</v>
      </c>
      <c r="I38" s="36" t="s">
        <v>270</v>
      </c>
      <c r="J38" s="60">
        <v>10</v>
      </c>
      <c r="K38" s="58"/>
    </row>
    <row r="39" spans="1:12" s="28" customFormat="1" ht="33" customHeight="1">
      <c r="A39" s="138"/>
      <c r="B39" s="42" t="s">
        <v>107</v>
      </c>
      <c r="C39" s="43" t="s">
        <v>108</v>
      </c>
      <c r="D39" s="41">
        <v>5</v>
      </c>
      <c r="E39" s="39" t="s">
        <v>271</v>
      </c>
      <c r="F39" s="44">
        <v>5</v>
      </c>
      <c r="G39" s="45" t="s">
        <v>272</v>
      </c>
      <c r="H39" s="46">
        <v>1</v>
      </c>
      <c r="I39" s="45" t="s">
        <v>273</v>
      </c>
      <c r="J39" s="41">
        <v>5</v>
      </c>
      <c r="K39" s="61"/>
      <c r="L39" s="62"/>
    </row>
    <row r="40" spans="1:12" ht="46" customHeight="1">
      <c r="A40" s="131"/>
      <c r="B40" s="33" t="s">
        <v>112</v>
      </c>
      <c r="C40" s="47" t="s">
        <v>113</v>
      </c>
      <c r="D40" s="33">
        <v>5</v>
      </c>
      <c r="E40" s="48" t="s">
        <v>113</v>
      </c>
      <c r="F40" s="49">
        <v>5</v>
      </c>
      <c r="G40" s="37" t="s">
        <v>185</v>
      </c>
      <c r="H40" s="40">
        <v>1</v>
      </c>
      <c r="I40" s="33" t="s">
        <v>115</v>
      </c>
      <c r="J40" s="60">
        <v>5</v>
      </c>
      <c r="K40" s="58"/>
    </row>
    <row r="41" spans="1:12" ht="47.5" customHeight="1">
      <c r="A41" s="131"/>
      <c r="B41" s="34" t="s">
        <v>116</v>
      </c>
      <c r="C41" s="35" t="s">
        <v>117</v>
      </c>
      <c r="D41" s="35">
        <v>5</v>
      </c>
      <c r="E41" s="45" t="s">
        <v>274</v>
      </c>
      <c r="F41" s="35">
        <v>5</v>
      </c>
      <c r="G41" s="37" t="s">
        <v>118</v>
      </c>
      <c r="H41" s="35" t="s">
        <v>119</v>
      </c>
      <c r="I41" s="37" t="s">
        <v>120</v>
      </c>
      <c r="J41" s="41">
        <v>5</v>
      </c>
      <c r="K41" s="58"/>
    </row>
    <row r="42" spans="1:12" ht="32" customHeight="1">
      <c r="A42" s="126" t="s">
        <v>275</v>
      </c>
      <c r="B42" s="126" t="s">
        <v>122</v>
      </c>
      <c r="C42" s="33" t="s">
        <v>276</v>
      </c>
      <c r="D42" s="35">
        <v>0</v>
      </c>
      <c r="E42" s="45" t="s">
        <v>124</v>
      </c>
      <c r="F42" s="49">
        <v>0</v>
      </c>
      <c r="G42" s="45" t="s">
        <v>125</v>
      </c>
      <c r="H42" s="126" t="s">
        <v>126</v>
      </c>
      <c r="I42" s="126" t="s">
        <v>127</v>
      </c>
      <c r="J42" s="35">
        <v>0</v>
      </c>
      <c r="K42" s="58"/>
    </row>
    <row r="43" spans="1:12" ht="36.5" customHeight="1">
      <c r="A43" s="127"/>
      <c r="B43" s="127"/>
      <c r="C43" s="126" t="s">
        <v>128</v>
      </c>
      <c r="D43" s="131">
        <v>25</v>
      </c>
      <c r="E43" s="45" t="s">
        <v>277</v>
      </c>
      <c r="F43" s="49">
        <v>13</v>
      </c>
      <c r="G43" s="39" t="s">
        <v>278</v>
      </c>
      <c r="H43" s="127"/>
      <c r="I43" s="127"/>
      <c r="J43" s="35">
        <v>13</v>
      </c>
      <c r="K43" s="58"/>
    </row>
    <row r="44" spans="1:12" ht="36.5" customHeight="1">
      <c r="A44" s="127"/>
      <c r="B44" s="127"/>
      <c r="C44" s="127"/>
      <c r="D44" s="131"/>
      <c r="E44" s="45" t="s">
        <v>279</v>
      </c>
      <c r="F44" s="49">
        <v>12</v>
      </c>
      <c r="G44" s="50" t="s">
        <v>280</v>
      </c>
      <c r="H44" s="127"/>
      <c r="I44" s="127"/>
      <c r="J44" s="35">
        <v>12</v>
      </c>
      <c r="K44" s="58"/>
    </row>
    <row r="45" spans="1:12" ht="36.5" customHeight="1">
      <c r="A45" s="127"/>
      <c r="B45" s="128"/>
      <c r="C45" s="33" t="s">
        <v>131</v>
      </c>
      <c r="D45" s="35">
        <v>0</v>
      </c>
      <c r="E45" s="48" t="s">
        <v>124</v>
      </c>
      <c r="F45" s="49">
        <v>0</v>
      </c>
      <c r="G45" s="45" t="s">
        <v>132</v>
      </c>
      <c r="H45" s="127"/>
      <c r="I45" s="133"/>
      <c r="J45" s="35">
        <v>0</v>
      </c>
      <c r="K45" s="58"/>
    </row>
    <row r="46" spans="1:12" ht="36.5" customHeight="1">
      <c r="A46" s="127"/>
      <c r="B46" s="126" t="s">
        <v>281</v>
      </c>
      <c r="C46" s="34" t="s">
        <v>135</v>
      </c>
      <c r="D46" s="51">
        <v>1</v>
      </c>
      <c r="E46" s="52" t="s">
        <v>135</v>
      </c>
      <c r="F46" s="35">
        <v>1</v>
      </c>
      <c r="G46" s="37" t="s">
        <v>136</v>
      </c>
      <c r="H46" s="35" t="s">
        <v>137</v>
      </c>
      <c r="I46" s="34" t="s">
        <v>138</v>
      </c>
      <c r="J46" s="35">
        <v>1</v>
      </c>
      <c r="K46" s="58"/>
    </row>
    <row r="47" spans="1:12" ht="36.5" customHeight="1">
      <c r="A47" s="127"/>
      <c r="B47" s="127"/>
      <c r="C47" s="35" t="s">
        <v>139</v>
      </c>
      <c r="D47" s="51">
        <v>1</v>
      </c>
      <c r="E47" s="52" t="s">
        <v>139</v>
      </c>
      <c r="F47" s="35">
        <v>1</v>
      </c>
      <c r="G47" s="36" t="s">
        <v>140</v>
      </c>
      <c r="H47" s="35" t="s">
        <v>137</v>
      </c>
      <c r="I47" s="36" t="s">
        <v>141</v>
      </c>
      <c r="J47" s="35">
        <v>1</v>
      </c>
      <c r="K47" s="58"/>
    </row>
    <row r="48" spans="1:12" ht="61" customHeight="1">
      <c r="A48" s="128"/>
      <c r="B48" s="33" t="s">
        <v>142</v>
      </c>
      <c r="C48" s="33" t="s">
        <v>156</v>
      </c>
      <c r="D48" s="51">
        <v>8</v>
      </c>
      <c r="E48" s="53" t="s">
        <v>282</v>
      </c>
      <c r="F48" s="35">
        <v>8</v>
      </c>
      <c r="G48" s="37" t="s">
        <v>145</v>
      </c>
      <c r="H48" s="38">
        <v>1</v>
      </c>
      <c r="I48" s="37" t="s">
        <v>158</v>
      </c>
      <c r="J48" s="35">
        <v>8</v>
      </c>
      <c r="K48" s="58"/>
    </row>
    <row r="49" spans="1:11" ht="36.5" customHeight="1">
      <c r="A49" s="54" t="s">
        <v>148</v>
      </c>
      <c r="B49" s="51"/>
      <c r="C49" s="51"/>
      <c r="D49" s="32">
        <f>SUM(D2:D48)</f>
        <v>100</v>
      </c>
      <c r="E49" s="55"/>
      <c r="F49" s="32">
        <f>SUM(F3:F48)</f>
        <v>100</v>
      </c>
      <c r="G49" s="56"/>
      <c r="H49" s="32"/>
      <c r="I49" s="56"/>
      <c r="J49" s="32">
        <f>SUM(J3:J48)</f>
        <v>100</v>
      </c>
      <c r="K49" s="63"/>
    </row>
  </sheetData>
  <mergeCells count="62">
    <mergeCell ref="H42:H45"/>
    <mergeCell ref="I3:I7"/>
    <mergeCell ref="I8:I10"/>
    <mergeCell ref="I11:I14"/>
    <mergeCell ref="I15:I17"/>
    <mergeCell ref="I18:I21"/>
    <mergeCell ref="I22:I23"/>
    <mergeCell ref="I26:I29"/>
    <mergeCell ref="I30:I33"/>
    <mergeCell ref="I34:I37"/>
    <mergeCell ref="I42:I45"/>
    <mergeCell ref="G30:G33"/>
    <mergeCell ref="G34:G37"/>
    <mergeCell ref="H3:H7"/>
    <mergeCell ref="H8:H10"/>
    <mergeCell ref="H11:H14"/>
    <mergeCell ref="H15:H17"/>
    <mergeCell ref="H18:H21"/>
    <mergeCell ref="H22:H23"/>
    <mergeCell ref="H26:H29"/>
    <mergeCell ref="H30:H33"/>
    <mergeCell ref="H34:H37"/>
    <mergeCell ref="F26:F29"/>
    <mergeCell ref="G3:G7"/>
    <mergeCell ref="G8:G10"/>
    <mergeCell ref="G11:G14"/>
    <mergeCell ref="G15:G17"/>
    <mergeCell ref="G18:G21"/>
    <mergeCell ref="G22:G23"/>
    <mergeCell ref="G26:G29"/>
    <mergeCell ref="C43:C44"/>
    <mergeCell ref="D3:D7"/>
    <mergeCell ref="D8:D10"/>
    <mergeCell ref="D11:D14"/>
    <mergeCell ref="D15:D17"/>
    <mergeCell ref="D18:D21"/>
    <mergeCell ref="D22:D23"/>
    <mergeCell ref="D26:D29"/>
    <mergeCell ref="D30:D33"/>
    <mergeCell ref="D34:D37"/>
    <mergeCell ref="D43:D44"/>
    <mergeCell ref="C18:C21"/>
    <mergeCell ref="C22:C23"/>
    <mergeCell ref="C26:C29"/>
    <mergeCell ref="C30:C33"/>
    <mergeCell ref="C34:C37"/>
    <mergeCell ref="A1:K1"/>
    <mergeCell ref="A3:A23"/>
    <mergeCell ref="A24:A37"/>
    <mergeCell ref="A38:A41"/>
    <mergeCell ref="A42:A48"/>
    <mergeCell ref="B3:B10"/>
    <mergeCell ref="B11:B17"/>
    <mergeCell ref="B18:B23"/>
    <mergeCell ref="B24:B29"/>
    <mergeCell ref="B30:B37"/>
    <mergeCell ref="B42:B45"/>
    <mergeCell ref="B46:B47"/>
    <mergeCell ref="C3:C7"/>
    <mergeCell ref="C8:C10"/>
    <mergeCell ref="C11:C14"/>
    <mergeCell ref="C15:C17"/>
  </mergeCells>
  <phoneticPr fontId="2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6"/>
  <sheetViews>
    <sheetView tabSelected="1" topLeftCell="H1" workbookViewId="0">
      <selection activeCell="Q8" sqref="Q8"/>
    </sheetView>
  </sheetViews>
  <sheetFormatPr defaultColWidth="9" defaultRowHeight="14"/>
  <cols>
    <col min="1" max="1" width="8.75" style="1" customWidth="1"/>
    <col min="2" max="2" width="9.25" style="2" customWidth="1"/>
    <col min="3" max="4" width="11.9140625" style="2" customWidth="1"/>
    <col min="5" max="5" width="27.1640625" style="2" customWidth="1"/>
    <col min="6" max="6" width="7.6640625" style="2" customWidth="1"/>
    <col min="7" max="7" width="70.4140625" style="3" customWidth="1"/>
    <col min="8" max="8" width="9.5" style="2" customWidth="1"/>
    <col min="9" max="9" width="53.5" style="3" customWidth="1"/>
    <col min="10" max="10" width="8.25" style="4" customWidth="1"/>
    <col min="11" max="11" width="6.9140625" style="1" customWidth="1"/>
    <col min="12" max="12" width="16.6640625" style="1" hidden="1" customWidth="1"/>
    <col min="13" max="14" width="0" style="1" hidden="1" customWidth="1"/>
    <col min="15" max="16384" width="9" style="1"/>
  </cols>
  <sheetData>
    <row r="2" spans="1:12" ht="42.75" customHeight="1">
      <c r="A2" s="197" t="s">
        <v>283</v>
      </c>
      <c r="B2" s="197"/>
      <c r="C2" s="197"/>
      <c r="D2" s="197"/>
      <c r="E2" s="197"/>
      <c r="F2" s="197"/>
      <c r="G2" s="197"/>
      <c r="H2" s="197"/>
      <c r="I2" s="197"/>
    </row>
    <row r="3" spans="1:12" ht="48" customHeight="1">
      <c r="A3" s="5" t="s">
        <v>1</v>
      </c>
      <c r="B3" s="5" t="s">
        <v>2</v>
      </c>
      <c r="C3" s="5" t="s">
        <v>3</v>
      </c>
      <c r="D3" s="5" t="s">
        <v>4</v>
      </c>
      <c r="E3" s="5" t="s">
        <v>5</v>
      </c>
      <c r="F3" s="5" t="s">
        <v>6</v>
      </c>
      <c r="G3" s="5" t="s">
        <v>7</v>
      </c>
      <c r="H3" s="5" t="s">
        <v>8</v>
      </c>
      <c r="I3" s="18" t="s">
        <v>9</v>
      </c>
      <c r="J3" s="19" t="s">
        <v>150</v>
      </c>
      <c r="K3" s="5" t="s">
        <v>19</v>
      </c>
    </row>
    <row r="4" spans="1:12" ht="29.5" customHeight="1">
      <c r="A4" s="165" t="s">
        <v>20</v>
      </c>
      <c r="B4" s="165" t="s">
        <v>21</v>
      </c>
      <c r="C4" s="165" t="s">
        <v>22</v>
      </c>
      <c r="D4" s="165">
        <v>3</v>
      </c>
      <c r="E4" s="7" t="s">
        <v>23</v>
      </c>
      <c r="F4" s="8">
        <v>0.6</v>
      </c>
      <c r="G4" s="165" t="s">
        <v>24</v>
      </c>
      <c r="H4" s="165" t="s">
        <v>25</v>
      </c>
      <c r="I4" s="178" t="s">
        <v>26</v>
      </c>
      <c r="J4" s="20">
        <v>0.6</v>
      </c>
      <c r="K4" s="5"/>
      <c r="L4" s="1" t="s">
        <v>198</v>
      </c>
    </row>
    <row r="5" spans="1:12" ht="29.5" customHeight="1">
      <c r="A5" s="166"/>
      <c r="B5" s="166"/>
      <c r="C5" s="166"/>
      <c r="D5" s="166"/>
      <c r="E5" s="7" t="s">
        <v>27</v>
      </c>
      <c r="F5" s="8">
        <v>0.6</v>
      </c>
      <c r="G5" s="166"/>
      <c r="H5" s="166"/>
      <c r="I5" s="194"/>
      <c r="J5" s="20">
        <v>0.6</v>
      </c>
      <c r="K5" s="5"/>
    </row>
    <row r="6" spans="1:12" ht="29.5" customHeight="1">
      <c r="A6" s="166"/>
      <c r="B6" s="166"/>
      <c r="C6" s="166"/>
      <c r="D6" s="166"/>
      <c r="E6" s="7" t="s">
        <v>28</v>
      </c>
      <c r="F6" s="8">
        <v>0.6</v>
      </c>
      <c r="G6" s="166"/>
      <c r="H6" s="166"/>
      <c r="I6" s="194"/>
      <c r="J6" s="20">
        <v>0.6</v>
      </c>
      <c r="K6" s="5"/>
    </row>
    <row r="7" spans="1:12" ht="29.5" customHeight="1">
      <c r="A7" s="166"/>
      <c r="B7" s="166"/>
      <c r="C7" s="166"/>
      <c r="D7" s="166"/>
      <c r="E7" s="7" t="s">
        <v>29</v>
      </c>
      <c r="F7" s="8">
        <v>0.6</v>
      </c>
      <c r="G7" s="166"/>
      <c r="H7" s="166"/>
      <c r="I7" s="194"/>
      <c r="J7" s="20">
        <v>0.6</v>
      </c>
      <c r="K7" s="5"/>
    </row>
    <row r="8" spans="1:12" ht="29.5" customHeight="1">
      <c r="A8" s="166"/>
      <c r="B8" s="166"/>
      <c r="C8" s="167"/>
      <c r="D8" s="167"/>
      <c r="E8" s="7" t="s">
        <v>30</v>
      </c>
      <c r="F8" s="8">
        <v>0.6</v>
      </c>
      <c r="G8" s="167"/>
      <c r="H8" s="167"/>
      <c r="I8" s="179"/>
      <c r="J8" s="20">
        <v>0.6</v>
      </c>
      <c r="K8" s="21"/>
    </row>
    <row r="9" spans="1:12" ht="32.5" customHeight="1">
      <c r="A9" s="166"/>
      <c r="B9" s="166"/>
      <c r="C9" s="165" t="s">
        <v>31</v>
      </c>
      <c r="D9" s="165">
        <v>3</v>
      </c>
      <c r="E9" s="7" t="s">
        <v>32</v>
      </c>
      <c r="F9" s="8">
        <v>1</v>
      </c>
      <c r="G9" s="165" t="s">
        <v>33</v>
      </c>
      <c r="H9" s="165" t="s">
        <v>34</v>
      </c>
      <c r="I9" s="178" t="s">
        <v>35</v>
      </c>
      <c r="J9" s="20">
        <v>1</v>
      </c>
      <c r="K9" s="21"/>
    </row>
    <row r="10" spans="1:12" ht="32.5" customHeight="1">
      <c r="A10" s="166"/>
      <c r="B10" s="166"/>
      <c r="C10" s="166"/>
      <c r="D10" s="166"/>
      <c r="E10" s="7" t="s">
        <v>36</v>
      </c>
      <c r="F10" s="8">
        <v>1</v>
      </c>
      <c r="G10" s="166"/>
      <c r="H10" s="166"/>
      <c r="I10" s="194"/>
      <c r="J10" s="20">
        <v>1</v>
      </c>
      <c r="K10" s="21"/>
    </row>
    <row r="11" spans="1:12" ht="32.5" customHeight="1">
      <c r="A11" s="166"/>
      <c r="B11" s="167"/>
      <c r="C11" s="167"/>
      <c r="D11" s="167"/>
      <c r="E11" s="7" t="s">
        <v>37</v>
      </c>
      <c r="F11" s="8">
        <v>1</v>
      </c>
      <c r="G11" s="167"/>
      <c r="H11" s="167"/>
      <c r="I11" s="179"/>
      <c r="J11" s="20">
        <v>1</v>
      </c>
      <c r="K11" s="21"/>
    </row>
    <row r="12" spans="1:12" ht="32.5" customHeight="1">
      <c r="A12" s="166"/>
      <c r="B12" s="165" t="s">
        <v>38</v>
      </c>
      <c r="C12" s="165" t="s">
        <v>39</v>
      </c>
      <c r="D12" s="165">
        <v>3</v>
      </c>
      <c r="E12" s="7" t="s">
        <v>40</v>
      </c>
      <c r="F12" s="8">
        <v>0.75</v>
      </c>
      <c r="G12" s="165" t="s">
        <v>41</v>
      </c>
      <c r="H12" s="165" t="s">
        <v>42</v>
      </c>
      <c r="I12" s="178" t="s">
        <v>43</v>
      </c>
      <c r="J12" s="20">
        <v>0.75</v>
      </c>
      <c r="K12" s="21"/>
      <c r="L12" s="1" t="s">
        <v>198</v>
      </c>
    </row>
    <row r="13" spans="1:12" ht="32.5" customHeight="1">
      <c r="A13" s="166"/>
      <c r="B13" s="166"/>
      <c r="C13" s="166"/>
      <c r="D13" s="166"/>
      <c r="E13" s="7" t="s">
        <v>44</v>
      </c>
      <c r="F13" s="8">
        <v>0.75</v>
      </c>
      <c r="G13" s="166"/>
      <c r="H13" s="166"/>
      <c r="I13" s="194"/>
      <c r="J13" s="20">
        <v>0.75</v>
      </c>
      <c r="K13" s="21"/>
    </row>
    <row r="14" spans="1:12" ht="32.5" customHeight="1">
      <c r="A14" s="166"/>
      <c r="B14" s="166"/>
      <c r="C14" s="166"/>
      <c r="D14" s="166"/>
      <c r="E14" s="7" t="s">
        <v>45</v>
      </c>
      <c r="F14" s="8">
        <v>0.75</v>
      </c>
      <c r="G14" s="166"/>
      <c r="H14" s="166"/>
      <c r="I14" s="194"/>
      <c r="J14" s="20">
        <v>0.75</v>
      </c>
      <c r="K14" s="21"/>
    </row>
    <row r="15" spans="1:12" ht="42" customHeight="1">
      <c r="A15" s="166"/>
      <c r="B15" s="166"/>
      <c r="C15" s="167"/>
      <c r="D15" s="167"/>
      <c r="E15" s="7" t="s">
        <v>46</v>
      </c>
      <c r="F15" s="8">
        <v>0.75</v>
      </c>
      <c r="G15" s="167"/>
      <c r="H15" s="167"/>
      <c r="I15" s="179"/>
      <c r="J15" s="20">
        <v>0.75</v>
      </c>
      <c r="K15" s="21"/>
    </row>
    <row r="16" spans="1:12" ht="42" customHeight="1">
      <c r="A16" s="166"/>
      <c r="B16" s="166"/>
      <c r="C16" s="165" t="s">
        <v>47</v>
      </c>
      <c r="D16" s="165">
        <v>3</v>
      </c>
      <c r="E16" s="7" t="s">
        <v>48</v>
      </c>
      <c r="F16" s="8">
        <v>1</v>
      </c>
      <c r="G16" s="165" t="s">
        <v>49</v>
      </c>
      <c r="H16" s="165" t="s">
        <v>50</v>
      </c>
      <c r="I16" s="178" t="s">
        <v>51</v>
      </c>
      <c r="J16" s="20">
        <v>1</v>
      </c>
      <c r="K16" s="21"/>
      <c r="L16" s="1" t="s">
        <v>198</v>
      </c>
    </row>
    <row r="17" spans="1:12" ht="42" customHeight="1">
      <c r="A17" s="166"/>
      <c r="B17" s="166"/>
      <c r="C17" s="166"/>
      <c r="D17" s="166"/>
      <c r="E17" s="7" t="s">
        <v>52</v>
      </c>
      <c r="F17" s="8">
        <v>1</v>
      </c>
      <c r="G17" s="166"/>
      <c r="H17" s="166"/>
      <c r="I17" s="194"/>
      <c r="J17" s="20">
        <v>1</v>
      </c>
      <c r="K17" s="21"/>
    </row>
    <row r="18" spans="1:12" ht="29.5" customHeight="1">
      <c r="A18" s="166"/>
      <c r="B18" s="167"/>
      <c r="C18" s="167"/>
      <c r="D18" s="167"/>
      <c r="E18" s="7" t="s">
        <v>53</v>
      </c>
      <c r="F18" s="8">
        <v>1</v>
      </c>
      <c r="G18" s="167"/>
      <c r="H18" s="167"/>
      <c r="I18" s="179"/>
      <c r="J18" s="20">
        <v>1</v>
      </c>
      <c r="K18" s="21"/>
    </row>
    <row r="19" spans="1:12" ht="35.15" customHeight="1">
      <c r="A19" s="166"/>
      <c r="B19" s="165" t="s">
        <v>54</v>
      </c>
      <c r="C19" s="165" t="s">
        <v>55</v>
      </c>
      <c r="D19" s="165">
        <v>4</v>
      </c>
      <c r="E19" s="7" t="s">
        <v>56</v>
      </c>
      <c r="F19" s="8">
        <v>1</v>
      </c>
      <c r="G19" s="165" t="s">
        <v>57</v>
      </c>
      <c r="H19" s="165" t="s">
        <v>58</v>
      </c>
      <c r="I19" s="178" t="s">
        <v>59</v>
      </c>
      <c r="J19" s="20">
        <v>1</v>
      </c>
      <c r="K19" s="21"/>
      <c r="L19" s="1" t="s">
        <v>198</v>
      </c>
    </row>
    <row r="20" spans="1:12" ht="35.15" customHeight="1">
      <c r="A20" s="166"/>
      <c r="B20" s="166"/>
      <c r="C20" s="166"/>
      <c r="D20" s="166"/>
      <c r="E20" s="7" t="s">
        <v>60</v>
      </c>
      <c r="F20" s="8">
        <v>1</v>
      </c>
      <c r="G20" s="166"/>
      <c r="H20" s="166"/>
      <c r="I20" s="194"/>
      <c r="J20" s="20">
        <v>1</v>
      </c>
      <c r="K20" s="21"/>
    </row>
    <row r="21" spans="1:12" ht="35.15" customHeight="1">
      <c r="A21" s="166"/>
      <c r="B21" s="166"/>
      <c r="C21" s="166"/>
      <c r="D21" s="166"/>
      <c r="E21" s="7" t="s">
        <v>61</v>
      </c>
      <c r="F21" s="8">
        <v>1</v>
      </c>
      <c r="G21" s="166"/>
      <c r="H21" s="166"/>
      <c r="I21" s="194"/>
      <c r="J21" s="20">
        <v>1</v>
      </c>
      <c r="K21" s="21"/>
    </row>
    <row r="22" spans="1:12" ht="35.15" customHeight="1">
      <c r="A22" s="166"/>
      <c r="B22" s="166"/>
      <c r="C22" s="167"/>
      <c r="D22" s="167"/>
      <c r="E22" s="7" t="s">
        <v>62</v>
      </c>
      <c r="F22" s="8">
        <v>1</v>
      </c>
      <c r="G22" s="167"/>
      <c r="H22" s="167"/>
      <c r="I22" s="179"/>
      <c r="J22" s="20">
        <v>1</v>
      </c>
      <c r="K22" s="21"/>
    </row>
    <row r="23" spans="1:12" ht="35.15" customHeight="1">
      <c r="A23" s="166"/>
      <c r="B23" s="166"/>
      <c r="C23" s="165" t="s">
        <v>63</v>
      </c>
      <c r="D23" s="165">
        <v>4</v>
      </c>
      <c r="E23" s="7" t="s">
        <v>64</v>
      </c>
      <c r="F23" s="6">
        <v>2</v>
      </c>
      <c r="G23" s="165" t="s">
        <v>65</v>
      </c>
      <c r="H23" s="165" t="s">
        <v>42</v>
      </c>
      <c r="I23" s="178" t="s">
        <v>66</v>
      </c>
      <c r="J23" s="22">
        <v>2</v>
      </c>
      <c r="K23" s="23"/>
      <c r="L23" s="1" t="s">
        <v>198</v>
      </c>
    </row>
    <row r="24" spans="1:12" ht="35.15" customHeight="1">
      <c r="A24" s="167"/>
      <c r="B24" s="167"/>
      <c r="C24" s="167"/>
      <c r="D24" s="167"/>
      <c r="E24" s="7" t="s">
        <v>67</v>
      </c>
      <c r="F24" s="6">
        <v>2</v>
      </c>
      <c r="G24" s="167"/>
      <c r="H24" s="167"/>
      <c r="I24" s="179"/>
      <c r="J24" s="22">
        <v>2</v>
      </c>
      <c r="K24" s="23"/>
      <c r="L24" s="24"/>
    </row>
    <row r="25" spans="1:12" ht="34.5" customHeight="1">
      <c r="A25" s="165" t="s">
        <v>68</v>
      </c>
      <c r="B25" s="165" t="s">
        <v>69</v>
      </c>
      <c r="C25" s="8" t="s">
        <v>70</v>
      </c>
      <c r="D25" s="8">
        <v>2</v>
      </c>
      <c r="E25" s="7" t="s">
        <v>70</v>
      </c>
      <c r="F25" s="8">
        <v>2</v>
      </c>
      <c r="G25" s="7" t="s">
        <v>71</v>
      </c>
      <c r="H25" s="9">
        <v>1</v>
      </c>
      <c r="I25" s="7" t="s">
        <v>72</v>
      </c>
      <c r="J25" s="20">
        <v>2</v>
      </c>
      <c r="K25" s="21"/>
    </row>
    <row r="26" spans="1:12" ht="34.5" customHeight="1">
      <c r="A26" s="166"/>
      <c r="B26" s="166"/>
      <c r="C26" s="8" t="s">
        <v>73</v>
      </c>
      <c r="D26" s="8">
        <v>2</v>
      </c>
      <c r="E26" s="7" t="s">
        <v>73</v>
      </c>
      <c r="F26" s="8">
        <v>2</v>
      </c>
      <c r="G26" s="7" t="s">
        <v>74</v>
      </c>
      <c r="H26" s="9">
        <v>1</v>
      </c>
      <c r="I26" s="7" t="s">
        <v>75</v>
      </c>
      <c r="J26" s="20">
        <v>2</v>
      </c>
      <c r="K26" s="21"/>
      <c r="L26" s="1">
        <f>3000/3000</f>
        <v>1</v>
      </c>
    </row>
    <row r="27" spans="1:12" ht="24.65" customHeight="1">
      <c r="A27" s="166"/>
      <c r="B27" s="166"/>
      <c r="C27" s="165" t="s">
        <v>76</v>
      </c>
      <c r="D27" s="165">
        <v>4</v>
      </c>
      <c r="E27" s="7" t="s">
        <v>77</v>
      </c>
      <c r="F27" s="165">
        <v>4</v>
      </c>
      <c r="G27" s="178" t="s">
        <v>78</v>
      </c>
      <c r="H27" s="165" t="s">
        <v>79</v>
      </c>
      <c r="I27" s="178" t="s">
        <v>284</v>
      </c>
      <c r="J27" s="20">
        <v>1</v>
      </c>
      <c r="K27" s="21"/>
    </row>
    <row r="28" spans="1:12" ht="27" customHeight="1">
      <c r="A28" s="166"/>
      <c r="B28" s="166"/>
      <c r="C28" s="166"/>
      <c r="D28" s="166"/>
      <c r="E28" s="7" t="s">
        <v>81</v>
      </c>
      <c r="F28" s="166"/>
      <c r="G28" s="194"/>
      <c r="H28" s="166"/>
      <c r="I28" s="194"/>
      <c r="J28" s="20">
        <v>1</v>
      </c>
      <c r="K28" s="21"/>
    </row>
    <row r="29" spans="1:12" ht="27" customHeight="1">
      <c r="A29" s="166"/>
      <c r="B29" s="166"/>
      <c r="C29" s="166"/>
      <c r="D29" s="166"/>
      <c r="E29" s="7" t="s">
        <v>82</v>
      </c>
      <c r="F29" s="166"/>
      <c r="G29" s="194"/>
      <c r="H29" s="166"/>
      <c r="I29" s="194"/>
      <c r="J29" s="20">
        <v>1</v>
      </c>
      <c r="K29" s="21"/>
    </row>
    <row r="30" spans="1:12" ht="34" customHeight="1">
      <c r="A30" s="166"/>
      <c r="B30" s="167"/>
      <c r="C30" s="167"/>
      <c r="D30" s="167"/>
      <c r="E30" s="7" t="s">
        <v>83</v>
      </c>
      <c r="F30" s="167"/>
      <c r="G30" s="179"/>
      <c r="H30" s="167"/>
      <c r="I30" s="179"/>
      <c r="J30" s="20">
        <v>1</v>
      </c>
      <c r="K30" s="21"/>
    </row>
    <row r="31" spans="1:12" ht="26.15" customHeight="1">
      <c r="A31" s="166"/>
      <c r="B31" s="165" t="s">
        <v>285</v>
      </c>
      <c r="C31" s="165" t="s">
        <v>85</v>
      </c>
      <c r="D31" s="165">
        <v>6</v>
      </c>
      <c r="E31" s="7" t="s">
        <v>86</v>
      </c>
      <c r="F31" s="8">
        <v>1.5</v>
      </c>
      <c r="G31" s="165" t="s">
        <v>87</v>
      </c>
      <c r="H31" s="165" t="s">
        <v>88</v>
      </c>
      <c r="I31" s="178" t="s">
        <v>89</v>
      </c>
      <c r="J31" s="20">
        <v>1.5</v>
      </c>
      <c r="K31" s="21"/>
      <c r="L31" s="1" t="s">
        <v>286</v>
      </c>
    </row>
    <row r="32" spans="1:12" ht="26.15" customHeight="1">
      <c r="A32" s="166"/>
      <c r="B32" s="166"/>
      <c r="C32" s="166"/>
      <c r="D32" s="166"/>
      <c r="E32" s="7" t="s">
        <v>90</v>
      </c>
      <c r="F32" s="8">
        <v>1.5</v>
      </c>
      <c r="G32" s="166"/>
      <c r="H32" s="166"/>
      <c r="I32" s="194"/>
      <c r="J32" s="20">
        <v>1.5</v>
      </c>
      <c r="K32" s="21"/>
    </row>
    <row r="33" spans="1:12" ht="26.15" customHeight="1">
      <c r="A33" s="166"/>
      <c r="B33" s="166"/>
      <c r="C33" s="166"/>
      <c r="D33" s="166"/>
      <c r="E33" s="7" t="s">
        <v>91</v>
      </c>
      <c r="F33" s="8">
        <v>1.5</v>
      </c>
      <c r="G33" s="166"/>
      <c r="H33" s="166"/>
      <c r="I33" s="194"/>
      <c r="J33" s="20">
        <v>1.5</v>
      </c>
      <c r="K33" s="21"/>
      <c r="L33" s="25"/>
    </row>
    <row r="34" spans="1:12" ht="26.15" customHeight="1">
      <c r="A34" s="166"/>
      <c r="B34" s="166"/>
      <c r="C34" s="167"/>
      <c r="D34" s="167"/>
      <c r="E34" s="7" t="s">
        <v>92</v>
      </c>
      <c r="F34" s="8">
        <v>1.5</v>
      </c>
      <c r="G34" s="167"/>
      <c r="H34" s="167"/>
      <c r="I34" s="179"/>
      <c r="J34" s="20">
        <v>1.5</v>
      </c>
      <c r="K34" s="21"/>
    </row>
    <row r="35" spans="1:12" ht="26.15" customHeight="1">
      <c r="A35" s="166"/>
      <c r="B35" s="166"/>
      <c r="C35" s="165" t="s">
        <v>93</v>
      </c>
      <c r="D35" s="165">
        <v>6</v>
      </c>
      <c r="E35" s="7" t="s">
        <v>94</v>
      </c>
      <c r="F35" s="8">
        <v>1.5</v>
      </c>
      <c r="G35" s="165" t="s">
        <v>95</v>
      </c>
      <c r="H35" s="165" t="s">
        <v>96</v>
      </c>
      <c r="I35" s="178" t="s">
        <v>97</v>
      </c>
      <c r="J35" s="20">
        <v>1.5</v>
      </c>
      <c r="K35" s="21"/>
    </row>
    <row r="36" spans="1:12" ht="26.15" customHeight="1">
      <c r="A36" s="166"/>
      <c r="B36" s="166"/>
      <c r="C36" s="166"/>
      <c r="D36" s="166"/>
      <c r="E36" s="7" t="s">
        <v>98</v>
      </c>
      <c r="F36" s="8">
        <v>1.5</v>
      </c>
      <c r="G36" s="166"/>
      <c r="H36" s="166"/>
      <c r="I36" s="194"/>
      <c r="J36" s="20">
        <v>1.5</v>
      </c>
      <c r="K36" s="21"/>
    </row>
    <row r="37" spans="1:12" ht="26.15" customHeight="1">
      <c r="A37" s="166"/>
      <c r="B37" s="166"/>
      <c r="C37" s="166"/>
      <c r="D37" s="166"/>
      <c r="E37" s="7" t="s">
        <v>99</v>
      </c>
      <c r="F37" s="8">
        <v>1.5</v>
      </c>
      <c r="G37" s="166"/>
      <c r="H37" s="166"/>
      <c r="I37" s="194"/>
      <c r="J37" s="20">
        <v>1.5</v>
      </c>
      <c r="K37" s="21"/>
    </row>
    <row r="38" spans="1:12" ht="39" customHeight="1">
      <c r="A38" s="167"/>
      <c r="B38" s="167"/>
      <c r="C38" s="167"/>
      <c r="D38" s="167"/>
      <c r="E38" s="7" t="s">
        <v>100</v>
      </c>
      <c r="F38" s="8">
        <v>1.5</v>
      </c>
      <c r="G38" s="167"/>
      <c r="H38" s="167"/>
      <c r="I38" s="179"/>
      <c r="J38" s="20">
        <v>1.5</v>
      </c>
      <c r="K38" s="21"/>
    </row>
    <row r="39" spans="1:12" ht="20.149999999999999" customHeight="1">
      <c r="A39" s="165" t="s">
        <v>101</v>
      </c>
      <c r="B39" s="165" t="s">
        <v>102</v>
      </c>
      <c r="C39" s="165" t="s">
        <v>103</v>
      </c>
      <c r="D39" s="165">
        <v>10</v>
      </c>
      <c r="E39" s="165" t="s">
        <v>287</v>
      </c>
      <c r="F39" s="165">
        <v>10</v>
      </c>
      <c r="G39" s="178" t="s">
        <v>105</v>
      </c>
      <c r="H39" s="176">
        <v>1</v>
      </c>
      <c r="I39" s="178" t="s">
        <v>106</v>
      </c>
      <c r="J39" s="180">
        <v>0.5</v>
      </c>
      <c r="K39" s="201"/>
      <c r="L39" s="1">
        <f>16149/20000</f>
        <v>0.80745</v>
      </c>
    </row>
    <row r="40" spans="1:12" ht="20.149999999999999" customHeight="1">
      <c r="A40" s="166"/>
      <c r="B40" s="166"/>
      <c r="C40" s="166"/>
      <c r="D40" s="166"/>
      <c r="E40" s="166"/>
      <c r="F40" s="166"/>
      <c r="G40" s="194"/>
      <c r="H40" s="195"/>
      <c r="I40" s="194"/>
      <c r="J40" s="129"/>
      <c r="K40" s="202"/>
    </row>
    <row r="41" spans="1:12" ht="20.149999999999999" customHeight="1">
      <c r="A41" s="166"/>
      <c r="B41" s="166"/>
      <c r="C41" s="166"/>
      <c r="D41" s="166"/>
      <c r="E41" s="166"/>
      <c r="F41" s="166"/>
      <c r="G41" s="194"/>
      <c r="H41" s="195"/>
      <c r="I41" s="194"/>
      <c r="J41" s="129"/>
      <c r="K41" s="202"/>
    </row>
    <row r="42" spans="1:12" ht="20.149999999999999" customHeight="1">
      <c r="A42" s="166"/>
      <c r="B42" s="166"/>
      <c r="C42" s="166"/>
      <c r="D42" s="166"/>
      <c r="E42" s="166"/>
      <c r="F42" s="166"/>
      <c r="G42" s="194"/>
      <c r="H42" s="195"/>
      <c r="I42" s="194"/>
      <c r="J42" s="129"/>
      <c r="K42" s="202"/>
    </row>
    <row r="43" spans="1:12" ht="20.149999999999999" customHeight="1">
      <c r="A43" s="166"/>
      <c r="B43" s="166"/>
      <c r="C43" s="166"/>
      <c r="D43" s="166"/>
      <c r="E43" s="166"/>
      <c r="F43" s="166"/>
      <c r="G43" s="194"/>
      <c r="H43" s="195"/>
      <c r="I43" s="194"/>
      <c r="J43" s="129"/>
      <c r="K43" s="202"/>
    </row>
    <row r="44" spans="1:12" ht="20.149999999999999" customHeight="1">
      <c r="A44" s="166"/>
      <c r="B44" s="166"/>
      <c r="C44" s="166"/>
      <c r="D44" s="166"/>
      <c r="E44" s="166"/>
      <c r="F44" s="166"/>
      <c r="G44" s="194"/>
      <c r="H44" s="195"/>
      <c r="I44" s="194"/>
      <c r="J44" s="129"/>
      <c r="K44" s="202"/>
    </row>
    <row r="45" spans="1:12" ht="20.149999999999999" customHeight="1">
      <c r="A45" s="166"/>
      <c r="B45" s="167"/>
      <c r="C45" s="167"/>
      <c r="D45" s="167"/>
      <c r="E45" s="167"/>
      <c r="F45" s="167"/>
      <c r="G45" s="179"/>
      <c r="H45" s="177"/>
      <c r="I45" s="179"/>
      <c r="J45" s="181"/>
      <c r="K45" s="203"/>
    </row>
    <row r="46" spans="1:12" ht="32.15" customHeight="1">
      <c r="A46" s="166"/>
      <c r="B46" s="11" t="s">
        <v>107</v>
      </c>
      <c r="C46" s="8" t="s">
        <v>108</v>
      </c>
      <c r="D46" s="8">
        <v>5</v>
      </c>
      <c r="E46" s="7" t="s">
        <v>288</v>
      </c>
      <c r="F46" s="12">
        <v>5</v>
      </c>
      <c r="G46" s="7" t="s">
        <v>110</v>
      </c>
      <c r="H46" s="13">
        <v>1</v>
      </c>
      <c r="I46" s="16" t="s">
        <v>111</v>
      </c>
      <c r="J46" s="20">
        <v>5</v>
      </c>
      <c r="K46" s="21"/>
    </row>
    <row r="47" spans="1:12" ht="49" customHeight="1">
      <c r="A47" s="166"/>
      <c r="B47" s="6" t="s">
        <v>112</v>
      </c>
      <c r="C47" s="14" t="s">
        <v>113</v>
      </c>
      <c r="D47" s="6">
        <v>5</v>
      </c>
      <c r="E47" s="7" t="s">
        <v>113</v>
      </c>
      <c r="F47" s="15">
        <v>5</v>
      </c>
      <c r="G47" s="7" t="s">
        <v>211</v>
      </c>
      <c r="H47" s="9">
        <v>1</v>
      </c>
      <c r="I47" s="10" t="s">
        <v>115</v>
      </c>
      <c r="J47" s="20">
        <v>5</v>
      </c>
      <c r="K47" s="21"/>
      <c r="L47" s="24"/>
    </row>
    <row r="48" spans="1:12" ht="70" customHeight="1">
      <c r="A48" s="167"/>
      <c r="B48" s="16" t="s">
        <v>116</v>
      </c>
      <c r="C48" s="8" t="s">
        <v>117</v>
      </c>
      <c r="D48" s="8">
        <v>5</v>
      </c>
      <c r="E48" s="7" t="s">
        <v>117</v>
      </c>
      <c r="F48" s="8">
        <v>5</v>
      </c>
      <c r="G48" s="7" t="s">
        <v>118</v>
      </c>
      <c r="H48" s="8" t="s">
        <v>119</v>
      </c>
      <c r="I48" s="7" t="s">
        <v>120</v>
      </c>
      <c r="J48" s="20">
        <v>5</v>
      </c>
      <c r="K48" s="21"/>
    </row>
    <row r="49" spans="1:11" ht="25.5" customHeight="1">
      <c r="A49" s="165" t="s">
        <v>121</v>
      </c>
      <c r="B49" s="165" t="s">
        <v>122</v>
      </c>
      <c r="C49" s="8" t="s">
        <v>123</v>
      </c>
      <c r="D49" s="165">
        <v>25</v>
      </c>
      <c r="E49" s="7"/>
      <c r="F49" s="16" t="s">
        <v>124</v>
      </c>
      <c r="G49" s="17" t="s">
        <v>125</v>
      </c>
      <c r="H49" s="165" t="s">
        <v>126</v>
      </c>
      <c r="I49" s="178" t="s">
        <v>127</v>
      </c>
      <c r="J49" s="20"/>
      <c r="K49" s="21"/>
    </row>
    <row r="50" spans="1:11" ht="25.5" customHeight="1">
      <c r="A50" s="166"/>
      <c r="B50" s="166"/>
      <c r="C50" s="6" t="s">
        <v>128</v>
      </c>
      <c r="D50" s="166"/>
      <c r="E50" s="7" t="s">
        <v>129</v>
      </c>
      <c r="F50" s="8">
        <v>25</v>
      </c>
      <c r="G50" s="17" t="s">
        <v>130</v>
      </c>
      <c r="H50" s="166"/>
      <c r="I50" s="194"/>
      <c r="J50" s="20">
        <v>25</v>
      </c>
      <c r="K50" s="21"/>
    </row>
    <row r="51" spans="1:11" ht="25.5" customHeight="1">
      <c r="A51" s="166"/>
      <c r="B51" s="167"/>
      <c r="C51" s="6" t="s">
        <v>131</v>
      </c>
      <c r="D51" s="167"/>
      <c r="E51" s="7"/>
      <c r="F51" s="16" t="s">
        <v>124</v>
      </c>
      <c r="G51" s="17" t="s">
        <v>132</v>
      </c>
      <c r="H51" s="167"/>
      <c r="I51" s="179"/>
      <c r="J51" s="20"/>
      <c r="K51" s="21"/>
    </row>
    <row r="52" spans="1:11" ht="44.5" customHeight="1">
      <c r="A52" s="166"/>
      <c r="B52" s="165" t="s">
        <v>133</v>
      </c>
      <c r="C52" s="8" t="s">
        <v>134</v>
      </c>
      <c r="D52" s="8">
        <v>1</v>
      </c>
      <c r="E52" s="7" t="s">
        <v>135</v>
      </c>
      <c r="F52" s="8">
        <v>1</v>
      </c>
      <c r="G52" s="7" t="s">
        <v>136</v>
      </c>
      <c r="H52" s="8" t="s">
        <v>137</v>
      </c>
      <c r="I52" s="7" t="s">
        <v>138</v>
      </c>
      <c r="J52" s="20">
        <v>1</v>
      </c>
      <c r="K52" s="21"/>
    </row>
    <row r="53" spans="1:11" ht="42.65" customHeight="1">
      <c r="A53" s="166"/>
      <c r="B53" s="167"/>
      <c r="C53" s="8" t="s">
        <v>139</v>
      </c>
      <c r="D53" s="6">
        <v>1</v>
      </c>
      <c r="E53" s="10" t="s">
        <v>139</v>
      </c>
      <c r="F53" s="8">
        <v>1</v>
      </c>
      <c r="G53" s="7" t="s">
        <v>140</v>
      </c>
      <c r="H53" s="8" t="s">
        <v>137</v>
      </c>
      <c r="I53" s="7" t="s">
        <v>141</v>
      </c>
      <c r="J53" s="20">
        <v>1</v>
      </c>
      <c r="K53" s="21"/>
    </row>
    <row r="54" spans="1:11" ht="56.15" customHeight="1">
      <c r="A54" s="167"/>
      <c r="B54" s="6" t="s">
        <v>142</v>
      </c>
      <c r="C54" s="6" t="s">
        <v>156</v>
      </c>
      <c r="D54" s="6">
        <v>8</v>
      </c>
      <c r="E54" s="10" t="s">
        <v>289</v>
      </c>
      <c r="F54" s="8">
        <v>8</v>
      </c>
      <c r="G54" s="7" t="s">
        <v>145</v>
      </c>
      <c r="H54" s="9">
        <v>1</v>
      </c>
      <c r="I54" s="7" t="s">
        <v>215</v>
      </c>
      <c r="J54" s="20">
        <v>8</v>
      </c>
      <c r="K54" s="21"/>
    </row>
    <row r="55" spans="1:11" ht="25.5" customHeight="1">
      <c r="A55" s="198" t="s">
        <v>148</v>
      </c>
      <c r="B55" s="199"/>
      <c r="C55" s="199"/>
      <c r="D55" s="199"/>
      <c r="E55" s="200"/>
      <c r="F55" s="5">
        <f>SUM(F3:F54)</f>
        <v>100</v>
      </c>
      <c r="G55" s="18"/>
      <c r="H55" s="5"/>
      <c r="I55" s="18"/>
      <c r="J55" s="20">
        <f>SUM(J4:J54)</f>
        <v>90.5</v>
      </c>
      <c r="K55" s="26"/>
    </row>
    <row r="76" spans="2:9">
      <c r="B76" s="1"/>
      <c r="C76" s="1"/>
      <c r="D76" s="1"/>
      <c r="E76" s="1"/>
      <c r="F76" s="1"/>
      <c r="G76" s="1"/>
      <c r="H76" s="1"/>
      <c r="I76" s="1"/>
    </row>
  </sheetData>
  <mergeCells count="72">
    <mergeCell ref="J39:J45"/>
    <mergeCell ref="K39:K45"/>
    <mergeCell ref="H49:H51"/>
    <mergeCell ref="I4:I8"/>
    <mergeCell ref="I9:I11"/>
    <mergeCell ref="I12:I15"/>
    <mergeCell ref="I16:I18"/>
    <mergeCell ref="I19:I22"/>
    <mergeCell ref="I23:I24"/>
    <mergeCell ref="I27:I30"/>
    <mergeCell ref="I31:I34"/>
    <mergeCell ref="I35:I38"/>
    <mergeCell ref="I39:I45"/>
    <mergeCell ref="I49:I51"/>
    <mergeCell ref="H23:H24"/>
    <mergeCell ref="H27:H30"/>
    <mergeCell ref="H31:H34"/>
    <mergeCell ref="H35:H38"/>
    <mergeCell ref="H39:H45"/>
    <mergeCell ref="H4:H8"/>
    <mergeCell ref="H9:H11"/>
    <mergeCell ref="H12:H15"/>
    <mergeCell ref="H16:H18"/>
    <mergeCell ref="H19:H22"/>
    <mergeCell ref="D49:D51"/>
    <mergeCell ref="E39:E45"/>
    <mergeCell ref="F27:F30"/>
    <mergeCell ref="F39:F45"/>
    <mergeCell ref="G4:G8"/>
    <mergeCell ref="G9:G11"/>
    <mergeCell ref="G12:G15"/>
    <mergeCell ref="G16:G18"/>
    <mergeCell ref="G19:G22"/>
    <mergeCell ref="G23:G24"/>
    <mergeCell ref="G27:G30"/>
    <mergeCell ref="G31:G34"/>
    <mergeCell ref="G35:G38"/>
    <mergeCell ref="G39:G45"/>
    <mergeCell ref="C31:C34"/>
    <mergeCell ref="C35:C38"/>
    <mergeCell ref="C39:C45"/>
    <mergeCell ref="D4:D8"/>
    <mergeCell ref="D9:D11"/>
    <mergeCell ref="D12:D15"/>
    <mergeCell ref="D16:D18"/>
    <mergeCell ref="D19:D22"/>
    <mergeCell ref="D23:D24"/>
    <mergeCell ref="D27:D30"/>
    <mergeCell ref="D31:D34"/>
    <mergeCell ref="D35:D38"/>
    <mergeCell ref="D39:D45"/>
    <mergeCell ref="C12:C15"/>
    <mergeCell ref="C16:C18"/>
    <mergeCell ref="C19:C22"/>
    <mergeCell ref="C23:C24"/>
    <mergeCell ref="C27:C30"/>
    <mergeCell ref="A2:I2"/>
    <mergeCell ref="A55:E55"/>
    <mergeCell ref="A4:A24"/>
    <mergeCell ref="A25:A38"/>
    <mergeCell ref="A39:A48"/>
    <mergeCell ref="A49:A54"/>
    <mergeCell ref="B4:B11"/>
    <mergeCell ref="B12:B18"/>
    <mergeCell ref="B19:B24"/>
    <mergeCell ref="B25:B30"/>
    <mergeCell ref="B31:B38"/>
    <mergeCell ref="B39:B45"/>
    <mergeCell ref="B49:B51"/>
    <mergeCell ref="B52:B53"/>
    <mergeCell ref="C4:C8"/>
    <mergeCell ref="C9:C11"/>
  </mergeCells>
  <phoneticPr fontId="26" type="noConversion"/>
  <pageMargins left="0.75" right="0.75" top="1"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2019年度公益金资助项目综合绩效评价体系</vt:lpstr>
      <vt:lpstr>16、80岁老年人体检补助绩效评价体系</vt:lpstr>
      <vt:lpstr>25、三院-社会福利院设备物资购置资金绩效评价指标体系</vt:lpstr>
      <vt:lpstr>26、社会福利院代养服务费</vt:lpstr>
      <vt:lpstr>28、三院-儿童福利院改扩建设备购置费绩效评价体系</vt:lpstr>
      <vt:lpstr>29、寄养儿童家庭补助</vt:lpstr>
      <vt:lpstr>30、儿童福利院胶州工疗康复中心转运经费</vt:lpstr>
      <vt:lpstr>31、儿童福利院购买专业化服务绩效评价指标体系</vt:lpstr>
      <vt:lpstr>35、困难居民临时救助专项资金</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dc:creator>
  <cp:lastModifiedBy>DELL</cp:lastModifiedBy>
  <dcterms:created xsi:type="dcterms:W3CDTF">2020-09-09T02:56:00Z</dcterms:created>
  <dcterms:modified xsi:type="dcterms:W3CDTF">2020-09-29T02:09:29Z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