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520" windowHeight="9960"/>
  </bookViews>
  <sheets>
    <sheet name="部门专项业务费" sheetId="4" r:id="rId1"/>
    <sheet name="1" sheetId="5" r:id="rId2"/>
    <sheet name="Sheet2" sheetId="6" r:id="rId3"/>
    <sheet name="Sheet3" sheetId="7" r:id="rId4"/>
  </sheets>
  <definedNames>
    <definedName name="_xlnm.Print_Titles" localSheetId="1">'1'!$2:$3</definedName>
    <definedName name="_xlnm.Print_Titles" localSheetId="0">部门专项业务费!$2:$3</definedName>
  </definedNames>
  <calcPr calcId="145621"/>
</workbook>
</file>

<file path=xl/calcChain.xml><?xml version="1.0" encoding="utf-8"?>
<calcChain xmlns="http://schemas.openxmlformats.org/spreadsheetml/2006/main">
  <c r="E12" i="7" l="1"/>
  <c r="F12" i="7"/>
  <c r="G12" i="7"/>
  <c r="H12" i="7"/>
  <c r="D12" i="7"/>
  <c r="E5" i="6" l="1"/>
  <c r="F5" i="6"/>
  <c r="G5" i="6"/>
  <c r="D5" i="6"/>
  <c r="H4" i="6"/>
  <c r="H3" i="6"/>
  <c r="E27" i="5"/>
  <c r="K11" i="5"/>
  <c r="L11" i="5" s="1"/>
  <c r="M11" i="5" s="1"/>
  <c r="N11" i="5" s="1"/>
  <c r="E27" i="4"/>
  <c r="K18" i="4"/>
  <c r="K19" i="4"/>
  <c r="K20" i="4"/>
  <c r="K21" i="4"/>
  <c r="J7" i="4" l="1"/>
  <c r="J6" i="4"/>
  <c r="K6" i="4" s="1"/>
  <c r="J11" i="4"/>
  <c r="K5" i="4"/>
  <c r="K7" i="4"/>
  <c r="K8" i="4"/>
  <c r="K9" i="4"/>
  <c r="K10" i="4"/>
  <c r="K12" i="4"/>
  <c r="K13" i="4"/>
  <c r="K14" i="4"/>
  <c r="K15" i="4"/>
  <c r="K17" i="4"/>
  <c r="K22" i="4"/>
  <c r="K23" i="4"/>
  <c r="K24" i="4"/>
  <c r="K25" i="4"/>
  <c r="K26" i="4"/>
  <c r="K4" i="4"/>
  <c r="J16" i="4"/>
  <c r="J27" i="4" s="1"/>
  <c r="K16" i="4" l="1"/>
  <c r="K11" i="4"/>
</calcChain>
</file>

<file path=xl/sharedStrings.xml><?xml version="1.0" encoding="utf-8"?>
<sst xmlns="http://schemas.openxmlformats.org/spreadsheetml/2006/main" count="295" uniqueCount="128">
  <si>
    <t>一级
指标</t>
  </si>
  <si>
    <t>二级指标</t>
  </si>
  <si>
    <t>三级指标</t>
  </si>
  <si>
    <t>四级指标</t>
  </si>
  <si>
    <t>权重</t>
  </si>
  <si>
    <t>指标解释</t>
  </si>
  <si>
    <t>标杆值</t>
  </si>
  <si>
    <t>完成值</t>
  </si>
  <si>
    <t>评分标准</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</si>
  <si>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</si>
  <si>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</si>
  <si>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</si>
  <si>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</si>
  <si>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</si>
  <si>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</si>
  <si>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</si>
  <si>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</si>
  <si>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</si>
  <si>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</si>
  <si>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</si>
  <si>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</si>
  <si>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</si>
  <si>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</si>
  <si>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</si>
  <si>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</si>
  <si>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</si>
  <si>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</si>
  <si>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</si>
  <si>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</si>
  <si>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</si>
  <si>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</si>
  <si>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</si>
  <si>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</si>
  <si>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</si>
  <si>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</si>
  <si>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</si>
  <si>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</si>
  <si>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</si>
  <si>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</si>
  <si>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</si>
  <si>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</si>
  <si>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</si>
  <si>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实际到位资金与预算资金的比率，用以反映和考核2020年度资金落实情况对项目实施的总体保障程度。资金到位率=（实际到位资金/预算资金）*100%。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</si>
  <si>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</si>
  <si>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</si>
  <si>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</si>
  <si>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</si>
  <si>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</si>
  <si>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</si>
  <si>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</si>
  <si>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</si>
  <si>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</si>
  <si>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</si>
  <si>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</si>
  <si>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</si>
  <si>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①制定或具有相应的财务管理制度；
②制定或具有相应的业务管理制度；
③财务管理制度合法、合规、完整；
④业务管理制度合法、合规、完整。
4项各占1/4权重分，每有一项不满足，则扣除相应权重分。（需根据实际情况细化制度和修改权重比）</t>
  </si>
  <si>
    <t>制度执行
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</si>
  <si>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</si>
  <si>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</si>
  <si>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⑤项目单位自评结果的真实性、合法性、完整性、准确性。
5项各占1/5权重分，每有一项不满足，则扣除相应权重分。（需根据实际情况细化制度和修改权重比）</t>
  </si>
  <si>
    <t>引进优质民营投资项目数量指标考核是否达到规定的项目数量目标</t>
  </si>
  <si>
    <t>200项</t>
  </si>
  <si>
    <t>450项</t>
  </si>
  <si>
    <t>各媒体稿件发布数量指标考核是否达到规定的稿件发布数量目标</t>
  </si>
  <si>
    <t>500篇</t>
  </si>
  <si>
    <t>用以反映和考核举办2020创客中国（青岛赛区）暨第六届市长杯中小企业创新大赛比赛场次的完成程度</t>
  </si>
  <si>
    <t>1次</t>
  </si>
  <si>
    <t>产出时效（5分）</t>
  </si>
  <si>
    <t>各项工作完成时间</t>
  </si>
  <si>
    <t>各项工作完成时间是否均按照计划、文件批复等相关规定及时完成，用以反映和考核各项工作完成的实现程度</t>
  </si>
  <si>
    <t>2020年12月底</t>
  </si>
  <si>
    <t>完成及时率达100%，则得满分，每低于1%，扣除5%权重分，扣完为止。</t>
  </si>
  <si>
    <t>社会效益</t>
  </si>
  <si>
    <t>山东省民营企业100强榜单上榜企业</t>
  </si>
  <si>
    <t>山东省民营企业100强榜单上榜企业是否达到规定的标准，用以反映山东省民营企业100强榜单上榜企业情况</t>
  </si>
  <si>
    <t>10家</t>
  </si>
  <si>
    <t>12家</t>
  </si>
  <si>
    <t>实际完成率达100%，则得满分，每低于1%，扣除5%权重分，扣完为止。</t>
  </si>
  <si>
    <t>小微企业创新转型项目申报增长率</t>
  </si>
  <si>
    <t>小微企业创新转型项目申报增长率是否达到规定的标准，用以反映小微企业创新转型项目申报增长情况</t>
  </si>
  <si>
    <t>有效提高山东省民营企业100强占全省比重</t>
  </si>
  <si>
    <t>有效提高山东省民营企业100强占全省比重是否达到规定的标准，用以反映山东省民营企业100强占全省比重的情况</t>
  </si>
  <si>
    <t>显著</t>
  </si>
  <si>
    <t>服务对象满意度指标</t>
  </si>
  <si>
    <t>服务企业满意度</t>
  </si>
  <si>
    <t>考察社会公众或服务对象对项目实施效果的满意程度。社会公众或服务对象是指因该项目实施而受到影响的部门（单位）、群体或个人。一般采取社会调查的方式。</t>
  </si>
  <si>
    <t>服务对象满意度达95%，则得满分，每降低1%，扣除5%权重分。</t>
  </si>
  <si>
    <t>合计</t>
  </si>
  <si>
    <t>2020年度青岛市民营经济发展局部门专项业务费绩效目标评体系表</t>
    <phoneticPr fontId="7" type="noConversion"/>
  </si>
  <si>
    <t>满意度
（10分）</t>
    <phoneticPr fontId="7" type="noConversion"/>
  </si>
  <si>
    <t>227篇</t>
    <phoneticPr fontId="7" type="noConversion"/>
  </si>
  <si>
    <t>实际完成率达100%，则得满分，每低于1%，扣除5%权重分，扣完为止。</t>
    <phoneticPr fontId="7" type="noConversion"/>
  </si>
  <si>
    <t>实际完成率达100%，则得满分，否则不得分。</t>
    <phoneticPr fontId="7" type="noConversion"/>
  </si>
  <si>
    <t>实际完成率达100%，则得满分，每低于1%，扣除1%权重分，扣完为止。</t>
    <phoneticPr fontId="7" type="noConversion"/>
  </si>
  <si>
    <t>引进投资项目中民营500强企业数量</t>
    <phoneticPr fontId="7" type="noConversion"/>
  </si>
  <si>
    <t>引进投资项目中独角兽企业数量</t>
    <phoneticPr fontId="7" type="noConversion"/>
  </si>
  <si>
    <t>用以反映引进项目的优质性</t>
    <phoneticPr fontId="7" type="noConversion"/>
  </si>
  <si>
    <t>8家</t>
    <phoneticPr fontId="7" type="noConversion"/>
  </si>
  <si>
    <t>76家</t>
    <phoneticPr fontId="7" type="noConversion"/>
  </si>
  <si>
    <t>实际完成率达100%，则得满分，每低于1家，扣除20%权重分，扣完为止。</t>
    <phoneticPr fontId="7" type="noConversion"/>
  </si>
  <si>
    <t>各媒体稿件发布数量</t>
    <phoneticPr fontId="7" type="noConversion"/>
  </si>
  <si>
    <t>各媒体报告信息失误率</t>
    <phoneticPr fontId="7" type="noConversion"/>
  </si>
  <si>
    <t>实际完成率达100%，则得满分，出现1次失误率，扣除20%权重分，扣完为止。</t>
    <phoneticPr fontId="7" type="noConversion"/>
  </si>
  <si>
    <t>举办2020创客中国（青岛赛区）暨第六届市长杯中小企业创新大赛</t>
    <phoneticPr fontId="7" type="noConversion"/>
  </si>
  <si>
    <t>2020创客中国（青岛赛区）暨第六届市长杯中小企业创新大赛参赛项目入围全国200强数量</t>
    <phoneticPr fontId="7" type="noConversion"/>
  </si>
  <si>
    <t>用以反映媒体报告信息质量</t>
    <phoneticPr fontId="7" type="noConversion"/>
  </si>
  <si>
    <t>用以反映参赛项目的质量</t>
    <phoneticPr fontId="7" type="noConversion"/>
  </si>
  <si>
    <t>6个</t>
    <phoneticPr fontId="7" type="noConversion"/>
  </si>
  <si>
    <t>产出数量（15分）</t>
    <phoneticPr fontId="7" type="noConversion"/>
  </si>
  <si>
    <t>产出质量（12分）</t>
    <phoneticPr fontId="7" type="noConversion"/>
  </si>
  <si>
    <t>产出
(32分)</t>
    <phoneticPr fontId="7" type="noConversion"/>
  </si>
  <si>
    <t>效益
（18分）</t>
    <phoneticPr fontId="7" type="noConversion"/>
  </si>
  <si>
    <t>引进优质民营投资项目</t>
    <phoneticPr fontId="7" type="noConversion"/>
  </si>
  <si>
    <t>指标</t>
  </si>
  <si>
    <t>决策</t>
  </si>
  <si>
    <t>过程</t>
  </si>
  <si>
    <t>产出</t>
  </si>
  <si>
    <t>效益</t>
  </si>
  <si>
    <t>分值</t>
  </si>
  <si>
    <t>①制定或具有相应的财务管理制度；
②制定或具有相应的业务管理制度；
③财务管理制度合法、合规、完整；
④业务管理制度合法、合规、完整。
4项各占1/4权重分，每有一项不满足，则扣除相应权重分。</t>
    <phoneticPr fontId="7" type="noConversion"/>
  </si>
  <si>
    <t>失误率0%，则得满分，出现1%失误率，扣除20%权重分，扣完为止。</t>
    <phoneticPr fontId="7" type="noConversion"/>
  </si>
  <si>
    <t>92.80% </t>
  </si>
  <si>
    <t>显著则得分满分，否则不得分。</t>
    <phoneticPr fontId="7" type="noConversion"/>
  </si>
  <si>
    <t>①遵守相关法律法规和相关管理规定；
②项目调整及支出调整手续完备；
③项目合同书、验收报告、业务开展等资料齐全并及时归档；
④项目实施的人员条件、场地设备、信息支撑等落实到位；
⑤项目单位自评结果的真实性、合法性、完整性、准确性。
5项各占1/5权重分，每有一项不满足，则扣除相应权重分。</t>
    <phoneticPr fontId="7" type="noConversion"/>
  </si>
  <si>
    <t>引进优质民营投资项目数量指标考核是否达到计划的项目数量目标</t>
    <phoneticPr fontId="7" type="noConversion"/>
  </si>
  <si>
    <t>各媒体稿件发布数量指标考核是否达到计划的稿件发布数量目标</t>
    <phoneticPr fontId="7" type="noConversion"/>
  </si>
  <si>
    <t>达到指标值，则得满分，没达到及时性要求，依据完成效果酌情在75%、50%、25%、0选择给分。</t>
    <phoneticPr fontId="7" type="noConversion"/>
  </si>
  <si>
    <t>各项工作开展时间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</si>
</sst>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00_ "/>
  </numFmts>
  <fonts count="10">
    <font>
      <sz val="11"/>
      <color theme="1"/>
      <name val="Tahoma"/>
      <charset val="134"/>
    </font>
    <font>
      <sz val="11"/>
      <color theme="1"/>
      <name val="仿宋_GB2312"/>
      <charset val="134"/>
    </font>
    <font>
      <b/>
      <sz val="16"/>
      <color theme="1"/>
      <name val="仿宋_GB2312"/>
      <charset val="134"/>
    </font>
    <font>
      <b/>
      <sz val="11"/>
      <color theme="1"/>
      <name val="仿宋_GB2312"/>
      <charset val="134"/>
    </font>
    <font>
      <sz val="11"/>
      <name val="仿宋_GB2312"/>
      <charset val="134"/>
    </font>
    <font>
      <sz val="11"/>
      <color theme="1"/>
      <name val="宋体"/>
      <family val="3"/>
      <charset val="134"/>
      <scheme val="minor"/>
    </font>
    <font>
      <sz val="12"/>
      <name val="宋体"/>
      <family val="3"/>
      <charset val="134"/>
    </font>
    <font>
      <sz val="9"/>
      <name val="Tahoma"/>
      <family val="2"/>
    </font>
    <font>
      <sz val="12"/>
      <color theme="1"/>
      <name val="黑体"/>
      <family val="3"/>
      <charset val="134"/>
    </font>
    <font>
      <sz val="12"/>
      <color theme="1"/>
      <name val="宋体"/>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6" fillId="0" borderId="0"/>
    <xf numFmtId="0" fontId="5" fillId="0" borderId="0">
      <alignment vertical="center"/>
    </xf>
  </cellStyleXfs>
  <cellXfs count="34">
    <xf numFmtId="0" fontId="0" fillId="0" borderId="0" xfId="0"/>
    <xf numFmtId="0" fontId="1" fillId="0" borderId="0" xfId="0" applyFont="1" applyFill="1" applyAlignment="1">
      <alignment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9" fontId="9" fillId="0" borderId="8" xfId="0" applyNumberFormat="1" applyFont="1" applyBorder="1" applyAlignment="1">
      <alignment horizontal="center" vertical="center" wrapText="1"/>
    </xf>
    <xf numFmtId="10" fontId="9" fillId="0" borderId="8" xfId="0" applyNumberFormat="1" applyFont="1" applyBorder="1" applyAlignment="1">
      <alignment horizontal="center" vertical="center" wrapText="1"/>
    </xf>
    <xf numFmtId="10"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9" fontId="0" fillId="0" borderId="0" xfId="0" applyNumberFormat="1"/>
    <xf numFmtId="178" fontId="0" fillId="0" borderId="0" xfId="0" applyNumberFormat="1"/>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cellXfs>
  <cellStyles count="3">
    <cellStyle name="常规" xfId="0" builtinId="0"/>
    <cellStyle name="常规 2" xfId="2"/>
    <cellStyle name="常规 2 1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tabSelected="1" zoomScale="80" zoomScaleNormal="80" workbookViewId="0">
      <selection activeCell="F30" sqref="F30"/>
    </sheetView>
  </sheetViews>
  <sheetFormatPr defaultColWidth="9" defaultRowHeight="13.5"/>
  <cols>
    <col min="1" max="1" width="12" style="1" customWidth="1"/>
    <col min="2" max="2" width="9.25" style="11" customWidth="1"/>
    <col min="3" max="3" width="18" style="11" customWidth="1"/>
    <col min="4" max="4" width="5.375" style="11" hidden="1" customWidth="1"/>
    <col min="5" max="5" width="6.125" style="11" customWidth="1"/>
    <col min="6" max="6" width="40.625" style="12" customWidth="1"/>
    <col min="7" max="8" width="15" style="11" customWidth="1"/>
    <col min="9" max="9" width="69.875" style="1" customWidth="1"/>
    <col min="10" max="10" width="8.375" style="1" customWidth="1"/>
    <col min="11" max="11" width="8.125" style="1" customWidth="1"/>
    <col min="12" max="16384" width="9" style="1"/>
  </cols>
  <sheetData>
    <row r="2" spans="1:11" ht="42.75" customHeight="1">
      <c r="A2" s="28" t="s">
        <v>88</v>
      </c>
      <c r="B2" s="28"/>
      <c r="C2" s="28"/>
      <c r="D2" s="28"/>
      <c r="E2" s="28"/>
      <c r="F2" s="28"/>
      <c r="G2" s="28"/>
      <c r="H2" s="28"/>
      <c r="I2" s="28"/>
    </row>
    <row r="3" spans="1:11" ht="48" customHeight="1">
      <c r="A3" s="10" t="s">
        <v>0</v>
      </c>
      <c r="B3" s="10" t="s">
        <v>1</v>
      </c>
      <c r="C3" s="10" t="s">
        <v>2</v>
      </c>
      <c r="D3" s="10" t="s">
        <v>3</v>
      </c>
      <c r="E3" s="10" t="s">
        <v>4</v>
      </c>
      <c r="F3" s="10" t="s">
        <v>5</v>
      </c>
      <c r="G3" s="10" t="s">
        <v>6</v>
      </c>
      <c r="H3" s="10" t="s">
        <v>7</v>
      </c>
      <c r="I3" s="10" t="s">
        <v>8</v>
      </c>
      <c r="J3" s="10" t="s">
        <v>9</v>
      </c>
      <c r="K3" s="10" t="s">
        <v>10</v>
      </c>
    </row>
    <row r="4" spans="1:11" ht="84" customHeight="1">
      <c r="A4" s="30" t="s">
        <v>11</v>
      </c>
      <c r="B4" s="30" t="s">
        <v>12</v>
      </c>
      <c r="C4" s="7" t="s">
        <v>13</v>
      </c>
      <c r="D4" s="7" t="s">
        <v>14</v>
      </c>
      <c r="E4" s="7">
        <v>3</v>
      </c>
      <c r="F4" s="4" t="s">
        <v>15</v>
      </c>
      <c r="G4" s="7" t="s">
        <v>16</v>
      </c>
      <c r="H4" s="7" t="s">
        <v>16</v>
      </c>
      <c r="I4" s="6" t="s">
        <v>17</v>
      </c>
      <c r="J4" s="7">
        <v>3</v>
      </c>
      <c r="K4" s="5">
        <f>J4/E4</f>
        <v>1</v>
      </c>
    </row>
    <row r="5" spans="1:11" ht="84" customHeight="1">
      <c r="A5" s="30"/>
      <c r="B5" s="30"/>
      <c r="C5" s="7" t="s">
        <v>18</v>
      </c>
      <c r="D5" s="7" t="s">
        <v>14</v>
      </c>
      <c r="E5" s="7">
        <v>3</v>
      </c>
      <c r="F5" s="4" t="s">
        <v>19</v>
      </c>
      <c r="G5" s="7" t="s">
        <v>20</v>
      </c>
      <c r="H5" s="7" t="s">
        <v>20</v>
      </c>
      <c r="I5" s="6" t="s">
        <v>21</v>
      </c>
      <c r="J5" s="7">
        <v>3</v>
      </c>
      <c r="K5" s="5">
        <f t="shared" ref="K5:K26" si="0">J5/E5</f>
        <v>1</v>
      </c>
    </row>
    <row r="6" spans="1:11" ht="84" customHeight="1">
      <c r="A6" s="30"/>
      <c r="B6" s="30" t="s">
        <v>22</v>
      </c>
      <c r="C6" s="7" t="s">
        <v>23</v>
      </c>
      <c r="D6" s="7" t="s">
        <v>14</v>
      </c>
      <c r="E6" s="7">
        <v>3</v>
      </c>
      <c r="F6" s="4" t="s">
        <v>24</v>
      </c>
      <c r="G6" s="7" t="s">
        <v>25</v>
      </c>
      <c r="H6" s="7" t="s">
        <v>25</v>
      </c>
      <c r="I6" s="6" t="s">
        <v>26</v>
      </c>
      <c r="J6" s="7">
        <f>3*0.75</f>
        <v>2.25</v>
      </c>
      <c r="K6" s="5">
        <f t="shared" si="0"/>
        <v>0.75</v>
      </c>
    </row>
    <row r="7" spans="1:11" ht="84" customHeight="1">
      <c r="A7" s="30"/>
      <c r="B7" s="30"/>
      <c r="C7" s="7" t="s">
        <v>27</v>
      </c>
      <c r="D7" s="7" t="s">
        <v>14</v>
      </c>
      <c r="E7" s="7">
        <v>3</v>
      </c>
      <c r="F7" s="4" t="s">
        <v>28</v>
      </c>
      <c r="G7" s="7" t="s">
        <v>29</v>
      </c>
      <c r="H7" s="7" t="s">
        <v>29</v>
      </c>
      <c r="I7" s="6" t="s">
        <v>30</v>
      </c>
      <c r="J7" s="7">
        <f>3*0.75</f>
        <v>2.25</v>
      </c>
      <c r="K7" s="5">
        <f t="shared" si="0"/>
        <v>0.75</v>
      </c>
    </row>
    <row r="8" spans="1:11" ht="84" customHeight="1">
      <c r="A8" s="30"/>
      <c r="B8" s="30" t="s">
        <v>31</v>
      </c>
      <c r="C8" s="7" t="s">
        <v>32</v>
      </c>
      <c r="D8" s="7" t="s">
        <v>14</v>
      </c>
      <c r="E8" s="7">
        <v>4</v>
      </c>
      <c r="F8" s="4" t="s">
        <v>33</v>
      </c>
      <c r="G8" s="7" t="s">
        <v>34</v>
      </c>
      <c r="H8" s="7" t="s">
        <v>34</v>
      </c>
      <c r="I8" s="6" t="s">
        <v>35</v>
      </c>
      <c r="J8" s="7">
        <v>4</v>
      </c>
      <c r="K8" s="5">
        <f t="shared" si="0"/>
        <v>1</v>
      </c>
    </row>
    <row r="9" spans="1:11" ht="84" customHeight="1">
      <c r="A9" s="30"/>
      <c r="B9" s="30"/>
      <c r="C9" s="7" t="s">
        <v>36</v>
      </c>
      <c r="D9" s="7" t="s">
        <v>14</v>
      </c>
      <c r="E9" s="7">
        <v>4</v>
      </c>
      <c r="F9" s="4" t="s">
        <v>37</v>
      </c>
      <c r="G9" s="7" t="s">
        <v>25</v>
      </c>
      <c r="H9" s="7" t="s">
        <v>25</v>
      </c>
      <c r="I9" s="6" t="s">
        <v>38</v>
      </c>
      <c r="J9" s="7">
        <v>4</v>
      </c>
      <c r="K9" s="5">
        <f t="shared" si="0"/>
        <v>1</v>
      </c>
    </row>
    <row r="10" spans="1:11" ht="84" customHeight="1">
      <c r="A10" s="30" t="s">
        <v>39</v>
      </c>
      <c r="B10" s="30" t="s">
        <v>40</v>
      </c>
      <c r="C10" s="7" t="s">
        <v>41</v>
      </c>
      <c r="D10" s="7" t="s">
        <v>14</v>
      </c>
      <c r="E10" s="7">
        <v>2</v>
      </c>
      <c r="F10" s="4" t="s">
        <v>42</v>
      </c>
      <c r="G10" s="5">
        <v>1</v>
      </c>
      <c r="H10" s="19">
        <v>1</v>
      </c>
      <c r="I10" s="6" t="s">
        <v>43</v>
      </c>
      <c r="J10" s="7">
        <v>2</v>
      </c>
      <c r="K10" s="5">
        <f t="shared" si="0"/>
        <v>1</v>
      </c>
    </row>
    <row r="11" spans="1:11" ht="84" customHeight="1">
      <c r="A11" s="30"/>
      <c r="B11" s="30"/>
      <c r="C11" s="7" t="s">
        <v>44</v>
      </c>
      <c r="D11" s="7" t="s">
        <v>14</v>
      </c>
      <c r="E11" s="7">
        <v>2</v>
      </c>
      <c r="F11" s="4" t="s">
        <v>45</v>
      </c>
      <c r="G11" s="5">
        <v>1</v>
      </c>
      <c r="H11" s="19">
        <v>0.95669999999999999</v>
      </c>
      <c r="I11" s="4" t="s">
        <v>46</v>
      </c>
      <c r="J11" s="20">
        <f>E11*72.61/100</f>
        <v>1.4521999999999999</v>
      </c>
      <c r="K11" s="5">
        <f t="shared" si="0"/>
        <v>0.72609999999999997</v>
      </c>
    </row>
    <row r="12" spans="1:11" ht="84" customHeight="1">
      <c r="A12" s="30"/>
      <c r="B12" s="30"/>
      <c r="C12" s="7" t="s">
        <v>47</v>
      </c>
      <c r="D12" s="7" t="s">
        <v>14</v>
      </c>
      <c r="E12" s="7">
        <v>4</v>
      </c>
      <c r="F12" s="4" t="s">
        <v>48</v>
      </c>
      <c r="G12" s="7" t="s">
        <v>49</v>
      </c>
      <c r="H12" s="7" t="s">
        <v>49</v>
      </c>
      <c r="I12" s="6" t="s">
        <v>50</v>
      </c>
      <c r="J12" s="7">
        <v>4</v>
      </c>
      <c r="K12" s="5">
        <f t="shared" si="0"/>
        <v>1</v>
      </c>
    </row>
    <row r="13" spans="1:11" ht="84" customHeight="1">
      <c r="A13" s="30"/>
      <c r="B13" s="30" t="s">
        <v>51</v>
      </c>
      <c r="C13" s="7" t="s">
        <v>52</v>
      </c>
      <c r="D13" s="7" t="s">
        <v>14</v>
      </c>
      <c r="E13" s="7">
        <v>6</v>
      </c>
      <c r="F13" s="4" t="s">
        <v>53</v>
      </c>
      <c r="G13" s="7" t="s">
        <v>54</v>
      </c>
      <c r="H13" s="7" t="s">
        <v>54</v>
      </c>
      <c r="I13" s="6" t="s">
        <v>119</v>
      </c>
      <c r="J13" s="7">
        <v>6</v>
      </c>
      <c r="K13" s="5">
        <f t="shared" si="0"/>
        <v>1</v>
      </c>
    </row>
    <row r="14" spans="1:11" ht="129.75" customHeight="1">
      <c r="A14" s="30"/>
      <c r="B14" s="30"/>
      <c r="C14" s="7" t="s">
        <v>56</v>
      </c>
      <c r="D14" s="7" t="s">
        <v>14</v>
      </c>
      <c r="E14" s="7">
        <v>6</v>
      </c>
      <c r="F14" s="4" t="s">
        <v>57</v>
      </c>
      <c r="G14" s="7" t="s">
        <v>58</v>
      </c>
      <c r="H14" s="7" t="s">
        <v>58</v>
      </c>
      <c r="I14" s="6" t="s">
        <v>123</v>
      </c>
      <c r="J14" s="7">
        <v>6</v>
      </c>
      <c r="K14" s="5">
        <f t="shared" si="0"/>
        <v>1</v>
      </c>
    </row>
    <row r="15" spans="1:11" ht="61.5" customHeight="1">
      <c r="A15" s="30" t="s">
        <v>110</v>
      </c>
      <c r="B15" s="30" t="s">
        <v>108</v>
      </c>
      <c r="C15" s="7" t="s">
        <v>112</v>
      </c>
      <c r="D15" s="7" t="s">
        <v>14</v>
      </c>
      <c r="E15" s="7">
        <v>5</v>
      </c>
      <c r="F15" s="4" t="s">
        <v>124</v>
      </c>
      <c r="G15" s="5" t="s">
        <v>61</v>
      </c>
      <c r="H15" s="21" t="s">
        <v>62</v>
      </c>
      <c r="I15" s="6" t="s">
        <v>91</v>
      </c>
      <c r="J15" s="7">
        <v>5</v>
      </c>
      <c r="K15" s="5">
        <f t="shared" si="0"/>
        <v>1</v>
      </c>
    </row>
    <row r="16" spans="1:11" ht="57" customHeight="1">
      <c r="A16" s="30"/>
      <c r="B16" s="30"/>
      <c r="C16" s="7" t="s">
        <v>100</v>
      </c>
      <c r="D16" s="7" t="s">
        <v>14</v>
      </c>
      <c r="E16" s="7">
        <v>5</v>
      </c>
      <c r="F16" s="4" t="s">
        <v>125</v>
      </c>
      <c r="G16" s="5" t="s">
        <v>64</v>
      </c>
      <c r="H16" s="5" t="s">
        <v>90</v>
      </c>
      <c r="I16" s="6" t="s">
        <v>93</v>
      </c>
      <c r="J16" s="7">
        <f>E16*45.4/100</f>
        <v>2.27</v>
      </c>
      <c r="K16" s="5">
        <f t="shared" si="0"/>
        <v>0.45400000000000001</v>
      </c>
    </row>
    <row r="17" spans="1:11" ht="69" customHeight="1">
      <c r="A17" s="30"/>
      <c r="B17" s="30"/>
      <c r="C17" s="7" t="s">
        <v>103</v>
      </c>
      <c r="D17" s="7" t="s">
        <v>14</v>
      </c>
      <c r="E17" s="7">
        <v>5</v>
      </c>
      <c r="F17" s="4" t="s">
        <v>65</v>
      </c>
      <c r="G17" s="5" t="s">
        <v>66</v>
      </c>
      <c r="H17" s="5" t="s">
        <v>66</v>
      </c>
      <c r="I17" s="6" t="s">
        <v>92</v>
      </c>
      <c r="J17" s="7">
        <v>5</v>
      </c>
      <c r="K17" s="5">
        <f t="shared" si="0"/>
        <v>1</v>
      </c>
    </row>
    <row r="18" spans="1:11" ht="69" customHeight="1">
      <c r="A18" s="30"/>
      <c r="B18" s="32" t="s">
        <v>109</v>
      </c>
      <c r="C18" s="7" t="s">
        <v>94</v>
      </c>
      <c r="D18" s="7"/>
      <c r="E18" s="7">
        <v>3</v>
      </c>
      <c r="F18" s="4" t="s">
        <v>96</v>
      </c>
      <c r="G18" s="5" t="s">
        <v>98</v>
      </c>
      <c r="H18" s="5" t="s">
        <v>98</v>
      </c>
      <c r="I18" s="6" t="s">
        <v>99</v>
      </c>
      <c r="J18" s="7">
        <v>3</v>
      </c>
      <c r="K18" s="5">
        <f t="shared" ref="K18:K21" si="1">J18/E18</f>
        <v>1</v>
      </c>
    </row>
    <row r="19" spans="1:11" ht="69" customHeight="1">
      <c r="A19" s="30"/>
      <c r="B19" s="32"/>
      <c r="C19" s="7" t="s">
        <v>95</v>
      </c>
      <c r="D19" s="7"/>
      <c r="E19" s="7">
        <v>3</v>
      </c>
      <c r="F19" s="4" t="s">
        <v>96</v>
      </c>
      <c r="G19" s="5" t="s">
        <v>97</v>
      </c>
      <c r="H19" s="5" t="s">
        <v>97</v>
      </c>
      <c r="I19" s="6" t="s">
        <v>99</v>
      </c>
      <c r="J19" s="7">
        <v>3</v>
      </c>
      <c r="K19" s="5">
        <f t="shared" si="1"/>
        <v>1</v>
      </c>
    </row>
    <row r="20" spans="1:11" ht="69" customHeight="1">
      <c r="A20" s="30"/>
      <c r="B20" s="32"/>
      <c r="C20" s="7" t="s">
        <v>101</v>
      </c>
      <c r="D20" s="7"/>
      <c r="E20" s="7">
        <v>3</v>
      </c>
      <c r="F20" s="4" t="s">
        <v>105</v>
      </c>
      <c r="G20" s="5">
        <v>0</v>
      </c>
      <c r="H20" s="5">
        <v>0</v>
      </c>
      <c r="I20" s="6" t="s">
        <v>120</v>
      </c>
      <c r="J20" s="7">
        <v>3</v>
      </c>
      <c r="K20" s="5">
        <f t="shared" si="1"/>
        <v>1</v>
      </c>
    </row>
    <row r="21" spans="1:11" ht="99" customHeight="1">
      <c r="A21" s="30"/>
      <c r="B21" s="33"/>
      <c r="C21" s="7" t="s">
        <v>104</v>
      </c>
      <c r="D21" s="7" t="s">
        <v>14</v>
      </c>
      <c r="E21" s="7">
        <v>3</v>
      </c>
      <c r="F21" s="4" t="s">
        <v>106</v>
      </c>
      <c r="G21" s="5" t="s">
        <v>107</v>
      </c>
      <c r="H21" s="5" t="s">
        <v>107</v>
      </c>
      <c r="I21" s="6" t="s">
        <v>99</v>
      </c>
      <c r="J21" s="7">
        <v>3</v>
      </c>
      <c r="K21" s="5">
        <f t="shared" si="1"/>
        <v>1</v>
      </c>
    </row>
    <row r="22" spans="1:11" ht="80.25" customHeight="1">
      <c r="A22" s="30"/>
      <c r="B22" s="7" t="s">
        <v>67</v>
      </c>
      <c r="C22" s="7" t="s">
        <v>127</v>
      </c>
      <c r="D22" s="7" t="s">
        <v>14</v>
      </c>
      <c r="E22" s="7">
        <v>5</v>
      </c>
      <c r="F22" s="4" t="s">
        <v>69</v>
      </c>
      <c r="G22" s="5" t="s">
        <v>70</v>
      </c>
      <c r="H22" s="5" t="s">
        <v>70</v>
      </c>
      <c r="I22" s="6" t="s">
        <v>126</v>
      </c>
      <c r="J22" s="7">
        <v>5</v>
      </c>
      <c r="K22" s="5">
        <f t="shared" si="0"/>
        <v>1</v>
      </c>
    </row>
    <row r="23" spans="1:11" ht="72" customHeight="1">
      <c r="A23" s="31" t="s">
        <v>111</v>
      </c>
      <c r="B23" s="31" t="s">
        <v>72</v>
      </c>
      <c r="C23" s="7" t="s">
        <v>73</v>
      </c>
      <c r="D23" s="7" t="s">
        <v>14</v>
      </c>
      <c r="E23" s="8">
        <v>6</v>
      </c>
      <c r="F23" s="4" t="s">
        <v>74</v>
      </c>
      <c r="G23" s="7" t="s">
        <v>75</v>
      </c>
      <c r="H23" s="22" t="s">
        <v>76</v>
      </c>
      <c r="I23" s="9" t="s">
        <v>77</v>
      </c>
      <c r="J23" s="8">
        <v>6</v>
      </c>
      <c r="K23" s="5">
        <f t="shared" si="0"/>
        <v>1</v>
      </c>
    </row>
    <row r="24" spans="1:11" ht="67.5" customHeight="1">
      <c r="A24" s="32"/>
      <c r="B24" s="32"/>
      <c r="C24" s="7" t="s">
        <v>78</v>
      </c>
      <c r="D24" s="7" t="s">
        <v>14</v>
      </c>
      <c r="E24" s="8">
        <v>6</v>
      </c>
      <c r="F24" s="4" t="s">
        <v>79</v>
      </c>
      <c r="G24" s="5">
        <v>0.95</v>
      </c>
      <c r="H24" s="23">
        <v>1.2271000000000001</v>
      </c>
      <c r="I24" s="9" t="s">
        <v>77</v>
      </c>
      <c r="J24" s="8">
        <v>6</v>
      </c>
      <c r="K24" s="5">
        <f t="shared" si="0"/>
        <v>1</v>
      </c>
    </row>
    <row r="25" spans="1:11" ht="72.75" customHeight="1">
      <c r="A25" s="32"/>
      <c r="B25" s="33"/>
      <c r="C25" s="7" t="s">
        <v>80</v>
      </c>
      <c r="D25" s="7" t="s">
        <v>14</v>
      </c>
      <c r="E25" s="8">
        <v>6</v>
      </c>
      <c r="F25" s="4" t="s">
        <v>81</v>
      </c>
      <c r="G25" s="5" t="s">
        <v>82</v>
      </c>
      <c r="H25" s="5" t="s">
        <v>82</v>
      </c>
      <c r="I25" s="9" t="s">
        <v>122</v>
      </c>
      <c r="J25" s="8">
        <v>6</v>
      </c>
      <c r="K25" s="5">
        <f t="shared" si="0"/>
        <v>1</v>
      </c>
    </row>
    <row r="26" spans="1:11" ht="75" customHeight="1">
      <c r="A26" s="7" t="s">
        <v>89</v>
      </c>
      <c r="B26" s="7" t="s">
        <v>83</v>
      </c>
      <c r="C26" s="7" t="s">
        <v>84</v>
      </c>
      <c r="D26" s="7" t="s">
        <v>14</v>
      </c>
      <c r="E26" s="7">
        <v>10</v>
      </c>
      <c r="F26" s="4" t="s">
        <v>85</v>
      </c>
      <c r="G26" s="5">
        <v>0.95</v>
      </c>
      <c r="H26" s="19">
        <v>0.9405</v>
      </c>
      <c r="I26" s="4" t="s">
        <v>86</v>
      </c>
      <c r="J26" s="7">
        <v>7.02</v>
      </c>
      <c r="K26" s="5">
        <f t="shared" si="0"/>
        <v>0.70199999999999996</v>
      </c>
    </row>
    <row r="27" spans="1:11" ht="25.5" customHeight="1">
      <c r="A27" s="29" t="s">
        <v>87</v>
      </c>
      <c r="B27" s="29"/>
      <c r="C27" s="29"/>
      <c r="D27" s="29"/>
      <c r="E27" s="10">
        <f>SUM(E4:E26)</f>
        <v>100</v>
      </c>
      <c r="F27" s="10"/>
      <c r="G27" s="10"/>
      <c r="H27" s="10"/>
      <c r="I27" s="10"/>
      <c r="J27" s="24">
        <f t="shared" ref="J27" si="2">SUM(J4:J26)</f>
        <v>92.242200000000011</v>
      </c>
      <c r="K27" s="25"/>
    </row>
  </sheetData>
  <mergeCells count="14">
    <mergeCell ref="A2:I2"/>
    <mergeCell ref="A27:D27"/>
    <mergeCell ref="A4:A9"/>
    <mergeCell ref="A10:A14"/>
    <mergeCell ref="A15:A22"/>
    <mergeCell ref="A23:A25"/>
    <mergeCell ref="B4:B5"/>
    <mergeCell ref="B6:B7"/>
    <mergeCell ref="B8:B9"/>
    <mergeCell ref="B10:B12"/>
    <mergeCell ref="B13:B14"/>
    <mergeCell ref="B15:B17"/>
    <mergeCell ref="B23:B25"/>
    <mergeCell ref="B18:B21"/>
  </mergeCells>
  <phoneticPr fontId="7" type="noConversion"/>
  <printOptions horizontalCentered="1"/>
  <pageMargins left="0.39370078740157499" right="0.39370078740157499" top="0.35433070866141703" bottom="0.35433070866141703" header="0.31496062992126" footer="0.118110236220472"/>
  <pageSetup paperSize="8" scale="85" fitToHeight="5"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topLeftCell="A25" zoomScale="80" zoomScaleNormal="80" workbookViewId="0">
      <selection activeCell="A2" sqref="A2:H27"/>
    </sheetView>
  </sheetViews>
  <sheetFormatPr defaultColWidth="9" defaultRowHeight="13.5"/>
  <cols>
    <col min="1" max="1" width="12" style="1" customWidth="1"/>
    <col min="2" max="2" width="9.25" style="11" customWidth="1"/>
    <col min="3" max="3" width="18" style="11" customWidth="1"/>
    <col min="4" max="4" width="5.375" style="11" hidden="1" customWidth="1"/>
    <col min="5" max="5" width="6.125" style="11" customWidth="1"/>
    <col min="6" max="6" width="40.625" style="12" customWidth="1"/>
    <col min="7" max="7" width="15" style="11" customWidth="1"/>
    <col min="8" max="8" width="69.875" style="1" customWidth="1"/>
    <col min="9" max="16384" width="9" style="1"/>
  </cols>
  <sheetData>
    <row r="2" spans="1:14" ht="42.75" customHeight="1">
      <c r="A2" s="28" t="s">
        <v>88</v>
      </c>
      <c r="B2" s="28"/>
      <c r="C2" s="28"/>
      <c r="D2" s="28"/>
      <c r="E2" s="28"/>
      <c r="F2" s="28"/>
      <c r="G2" s="28"/>
      <c r="H2" s="28"/>
    </row>
    <row r="3" spans="1:14" ht="48" customHeight="1">
      <c r="A3" s="2" t="s">
        <v>0</v>
      </c>
      <c r="B3" s="2" t="s">
        <v>1</v>
      </c>
      <c r="C3" s="2" t="s">
        <v>2</v>
      </c>
      <c r="D3" s="2" t="s">
        <v>3</v>
      </c>
      <c r="E3" s="2" t="s">
        <v>4</v>
      </c>
      <c r="F3" s="2" t="s">
        <v>5</v>
      </c>
      <c r="G3" s="2" t="s">
        <v>6</v>
      </c>
      <c r="H3" s="2" t="s">
        <v>8</v>
      </c>
    </row>
    <row r="4" spans="1:14" ht="84" customHeight="1">
      <c r="A4" s="30" t="s">
        <v>11</v>
      </c>
      <c r="B4" s="30" t="s">
        <v>12</v>
      </c>
      <c r="C4" s="3" t="s">
        <v>13</v>
      </c>
      <c r="D4" s="3" t="s">
        <v>14</v>
      </c>
      <c r="E4" s="3">
        <v>3</v>
      </c>
      <c r="F4" s="4" t="s">
        <v>15</v>
      </c>
      <c r="G4" s="3" t="s">
        <v>16</v>
      </c>
      <c r="H4" s="6" t="s">
        <v>17</v>
      </c>
    </row>
    <row r="5" spans="1:14" ht="84" customHeight="1">
      <c r="A5" s="30"/>
      <c r="B5" s="30"/>
      <c r="C5" s="3" t="s">
        <v>18</v>
      </c>
      <c r="D5" s="3" t="s">
        <v>14</v>
      </c>
      <c r="E5" s="3">
        <v>3</v>
      </c>
      <c r="F5" s="4" t="s">
        <v>19</v>
      </c>
      <c r="G5" s="3" t="s">
        <v>20</v>
      </c>
      <c r="H5" s="6" t="s">
        <v>21</v>
      </c>
    </row>
    <row r="6" spans="1:14" ht="84" customHeight="1">
      <c r="A6" s="30"/>
      <c r="B6" s="30" t="s">
        <v>22</v>
      </c>
      <c r="C6" s="3" t="s">
        <v>23</v>
      </c>
      <c r="D6" s="3" t="s">
        <v>14</v>
      </c>
      <c r="E6" s="3">
        <v>3</v>
      </c>
      <c r="F6" s="4" t="s">
        <v>24</v>
      </c>
      <c r="G6" s="3" t="s">
        <v>25</v>
      </c>
      <c r="H6" s="6" t="s">
        <v>26</v>
      </c>
    </row>
    <row r="7" spans="1:14" ht="84" customHeight="1">
      <c r="A7" s="30"/>
      <c r="B7" s="30"/>
      <c r="C7" s="3" t="s">
        <v>27</v>
      </c>
      <c r="D7" s="3" t="s">
        <v>14</v>
      </c>
      <c r="E7" s="3">
        <v>3</v>
      </c>
      <c r="F7" s="4" t="s">
        <v>28</v>
      </c>
      <c r="G7" s="3" t="s">
        <v>29</v>
      </c>
      <c r="H7" s="6" t="s">
        <v>30</v>
      </c>
    </row>
    <row r="8" spans="1:14" ht="84" customHeight="1">
      <c r="A8" s="30"/>
      <c r="B8" s="30" t="s">
        <v>31</v>
      </c>
      <c r="C8" s="3" t="s">
        <v>32</v>
      </c>
      <c r="D8" s="3" t="s">
        <v>14</v>
      </c>
      <c r="E8" s="3">
        <v>4</v>
      </c>
      <c r="F8" s="4" t="s">
        <v>33</v>
      </c>
      <c r="G8" s="3" t="s">
        <v>34</v>
      </c>
      <c r="H8" s="6" t="s">
        <v>35</v>
      </c>
    </row>
    <row r="9" spans="1:14" ht="84" customHeight="1">
      <c r="A9" s="30"/>
      <c r="B9" s="30"/>
      <c r="C9" s="3" t="s">
        <v>36</v>
      </c>
      <c r="D9" s="3" t="s">
        <v>14</v>
      </c>
      <c r="E9" s="3">
        <v>4</v>
      </c>
      <c r="F9" s="4" t="s">
        <v>37</v>
      </c>
      <c r="G9" s="3" t="s">
        <v>25</v>
      </c>
      <c r="H9" s="6" t="s">
        <v>38</v>
      </c>
    </row>
    <row r="10" spans="1:14" ht="84" customHeight="1">
      <c r="A10" s="30" t="s">
        <v>39</v>
      </c>
      <c r="B10" s="30" t="s">
        <v>40</v>
      </c>
      <c r="C10" s="3" t="s">
        <v>41</v>
      </c>
      <c r="D10" s="3" t="s">
        <v>14</v>
      </c>
      <c r="E10" s="3">
        <v>2</v>
      </c>
      <c r="F10" s="4" t="s">
        <v>42</v>
      </c>
      <c r="G10" s="5">
        <v>1</v>
      </c>
      <c r="H10" s="6" t="s">
        <v>43</v>
      </c>
      <c r="J10" s="1">
        <v>323</v>
      </c>
    </row>
    <row r="11" spans="1:14" ht="84" customHeight="1">
      <c r="A11" s="30"/>
      <c r="B11" s="30"/>
      <c r="C11" s="3" t="s">
        <v>44</v>
      </c>
      <c r="D11" s="3" t="s">
        <v>14</v>
      </c>
      <c r="E11" s="3">
        <v>2</v>
      </c>
      <c r="F11" s="4" t="s">
        <v>45</v>
      </c>
      <c r="G11" s="5">
        <v>1</v>
      </c>
      <c r="H11" s="4" t="s">
        <v>46</v>
      </c>
      <c r="J11" s="1">
        <v>305.31</v>
      </c>
      <c r="K11" s="1">
        <f>J11/J10*100</f>
        <v>94.523219814241486</v>
      </c>
      <c r="L11" s="1">
        <f>100-K11</f>
        <v>5.4767801857585141</v>
      </c>
      <c r="M11" s="1">
        <f>L11*5</f>
        <v>27.383900928792571</v>
      </c>
      <c r="N11" s="1">
        <f>100-M11</f>
        <v>72.616099071207429</v>
      </c>
    </row>
    <row r="12" spans="1:14" ht="84" customHeight="1">
      <c r="A12" s="30"/>
      <c r="B12" s="30"/>
      <c r="C12" s="3" t="s">
        <v>47</v>
      </c>
      <c r="D12" s="3" t="s">
        <v>14</v>
      </c>
      <c r="E12" s="3">
        <v>4</v>
      </c>
      <c r="F12" s="4" t="s">
        <v>48</v>
      </c>
      <c r="G12" s="3" t="s">
        <v>49</v>
      </c>
      <c r="H12" s="6" t="s">
        <v>50</v>
      </c>
    </row>
    <row r="13" spans="1:14" ht="84" customHeight="1">
      <c r="A13" s="30"/>
      <c r="B13" s="30" t="s">
        <v>51</v>
      </c>
      <c r="C13" s="3" t="s">
        <v>52</v>
      </c>
      <c r="D13" s="3" t="s">
        <v>14</v>
      </c>
      <c r="E13" s="3">
        <v>6</v>
      </c>
      <c r="F13" s="4" t="s">
        <v>53</v>
      </c>
      <c r="G13" s="3" t="s">
        <v>54</v>
      </c>
      <c r="H13" s="6" t="s">
        <v>55</v>
      </c>
    </row>
    <row r="14" spans="1:14" ht="129.75" customHeight="1">
      <c r="A14" s="30"/>
      <c r="B14" s="30"/>
      <c r="C14" s="3" t="s">
        <v>56</v>
      </c>
      <c r="D14" s="3" t="s">
        <v>14</v>
      </c>
      <c r="E14" s="3">
        <v>6</v>
      </c>
      <c r="F14" s="4" t="s">
        <v>57</v>
      </c>
      <c r="G14" s="3" t="s">
        <v>58</v>
      </c>
      <c r="H14" s="6" t="s">
        <v>59</v>
      </c>
    </row>
    <row r="15" spans="1:14" ht="61.5" customHeight="1">
      <c r="A15" s="30" t="s">
        <v>110</v>
      </c>
      <c r="B15" s="30" t="s">
        <v>108</v>
      </c>
      <c r="C15" s="3" t="s">
        <v>112</v>
      </c>
      <c r="D15" s="3" t="s">
        <v>14</v>
      </c>
      <c r="E15" s="3">
        <v>5</v>
      </c>
      <c r="F15" s="4" t="s">
        <v>60</v>
      </c>
      <c r="G15" s="5" t="s">
        <v>61</v>
      </c>
      <c r="H15" s="6" t="s">
        <v>91</v>
      </c>
    </row>
    <row r="16" spans="1:14" ht="57" customHeight="1">
      <c r="A16" s="30"/>
      <c r="B16" s="30"/>
      <c r="C16" s="3" t="s">
        <v>100</v>
      </c>
      <c r="D16" s="3" t="s">
        <v>14</v>
      </c>
      <c r="E16" s="3">
        <v>5</v>
      </c>
      <c r="F16" s="4" t="s">
        <v>63</v>
      </c>
      <c r="G16" s="5" t="s">
        <v>64</v>
      </c>
      <c r="H16" s="6" t="s">
        <v>93</v>
      </c>
    </row>
    <row r="17" spans="1:8" ht="69" customHeight="1">
      <c r="A17" s="30"/>
      <c r="B17" s="30"/>
      <c r="C17" s="3" t="s">
        <v>103</v>
      </c>
      <c r="D17" s="3" t="s">
        <v>14</v>
      </c>
      <c r="E17" s="3">
        <v>5</v>
      </c>
      <c r="F17" s="4" t="s">
        <v>65</v>
      </c>
      <c r="G17" s="5" t="s">
        <v>66</v>
      </c>
      <c r="H17" s="6" t="s">
        <v>92</v>
      </c>
    </row>
    <row r="18" spans="1:8" ht="69" customHeight="1">
      <c r="A18" s="30"/>
      <c r="B18" s="32" t="s">
        <v>109</v>
      </c>
      <c r="C18" s="3" t="s">
        <v>94</v>
      </c>
      <c r="D18" s="3"/>
      <c r="E18" s="3">
        <v>3</v>
      </c>
      <c r="F18" s="4" t="s">
        <v>96</v>
      </c>
      <c r="G18" s="5" t="s">
        <v>98</v>
      </c>
      <c r="H18" s="6" t="s">
        <v>99</v>
      </c>
    </row>
    <row r="19" spans="1:8" ht="69" customHeight="1">
      <c r="A19" s="30"/>
      <c r="B19" s="32"/>
      <c r="C19" s="3" t="s">
        <v>95</v>
      </c>
      <c r="D19" s="3"/>
      <c r="E19" s="3">
        <v>3</v>
      </c>
      <c r="F19" s="4" t="s">
        <v>96</v>
      </c>
      <c r="G19" s="5" t="s">
        <v>97</v>
      </c>
      <c r="H19" s="6" t="s">
        <v>99</v>
      </c>
    </row>
    <row r="20" spans="1:8" ht="69" customHeight="1">
      <c r="A20" s="30"/>
      <c r="B20" s="32"/>
      <c r="C20" s="3" t="s">
        <v>101</v>
      </c>
      <c r="D20" s="3"/>
      <c r="E20" s="3">
        <v>3</v>
      </c>
      <c r="F20" s="4" t="s">
        <v>105</v>
      </c>
      <c r="G20" s="5">
        <v>0</v>
      </c>
      <c r="H20" s="6" t="s">
        <v>102</v>
      </c>
    </row>
    <row r="21" spans="1:8" ht="99" customHeight="1">
      <c r="A21" s="30"/>
      <c r="B21" s="33"/>
      <c r="C21" s="3" t="s">
        <v>104</v>
      </c>
      <c r="D21" s="3" t="s">
        <v>14</v>
      </c>
      <c r="E21" s="3">
        <v>3</v>
      </c>
      <c r="F21" s="4" t="s">
        <v>106</v>
      </c>
      <c r="G21" s="5" t="s">
        <v>107</v>
      </c>
      <c r="H21" s="6" t="s">
        <v>99</v>
      </c>
    </row>
    <row r="22" spans="1:8" ht="80.25" customHeight="1">
      <c r="A22" s="30"/>
      <c r="B22" s="3" t="s">
        <v>67</v>
      </c>
      <c r="C22" s="3" t="s">
        <v>68</v>
      </c>
      <c r="D22" s="3" t="s">
        <v>14</v>
      </c>
      <c r="E22" s="3">
        <v>5</v>
      </c>
      <c r="F22" s="4" t="s">
        <v>69</v>
      </c>
      <c r="G22" s="5" t="s">
        <v>70</v>
      </c>
      <c r="H22" s="6" t="s">
        <v>71</v>
      </c>
    </row>
    <row r="23" spans="1:8" ht="72" customHeight="1">
      <c r="A23" s="31" t="s">
        <v>111</v>
      </c>
      <c r="B23" s="31" t="s">
        <v>72</v>
      </c>
      <c r="C23" s="3" t="s">
        <v>73</v>
      </c>
      <c r="D23" s="3" t="s">
        <v>14</v>
      </c>
      <c r="E23" s="8">
        <v>6</v>
      </c>
      <c r="F23" s="4" t="s">
        <v>74</v>
      </c>
      <c r="G23" s="3" t="s">
        <v>75</v>
      </c>
      <c r="H23" s="9" t="s">
        <v>77</v>
      </c>
    </row>
    <row r="24" spans="1:8" ht="67.5" customHeight="1">
      <c r="A24" s="32"/>
      <c r="B24" s="32"/>
      <c r="C24" s="3" t="s">
        <v>78</v>
      </c>
      <c r="D24" s="3" t="s">
        <v>14</v>
      </c>
      <c r="E24" s="8">
        <v>6</v>
      </c>
      <c r="F24" s="4" t="s">
        <v>79</v>
      </c>
      <c r="G24" s="5">
        <v>0.95</v>
      </c>
      <c r="H24" s="9" t="s">
        <v>77</v>
      </c>
    </row>
    <row r="25" spans="1:8" ht="72.75" customHeight="1">
      <c r="A25" s="32"/>
      <c r="B25" s="33"/>
      <c r="C25" s="3" t="s">
        <v>80</v>
      </c>
      <c r="D25" s="3" t="s">
        <v>14</v>
      </c>
      <c r="E25" s="8">
        <v>6</v>
      </c>
      <c r="F25" s="4" t="s">
        <v>81</v>
      </c>
      <c r="G25" s="5" t="s">
        <v>82</v>
      </c>
      <c r="H25" s="9" t="s">
        <v>77</v>
      </c>
    </row>
    <row r="26" spans="1:8" ht="75" customHeight="1">
      <c r="A26" s="3" t="s">
        <v>89</v>
      </c>
      <c r="B26" s="3" t="s">
        <v>83</v>
      </c>
      <c r="C26" s="3" t="s">
        <v>84</v>
      </c>
      <c r="D26" s="3" t="s">
        <v>14</v>
      </c>
      <c r="E26" s="3">
        <v>10</v>
      </c>
      <c r="F26" s="4" t="s">
        <v>85</v>
      </c>
      <c r="G26" s="5">
        <v>0.95</v>
      </c>
      <c r="H26" s="4" t="s">
        <v>86</v>
      </c>
    </row>
    <row r="27" spans="1:8" ht="25.5" customHeight="1">
      <c r="A27" s="29" t="s">
        <v>87</v>
      </c>
      <c r="B27" s="29"/>
      <c r="C27" s="29"/>
      <c r="D27" s="29"/>
      <c r="E27" s="2">
        <f>SUM(E4:E26)</f>
        <v>100</v>
      </c>
      <c r="F27" s="2"/>
      <c r="G27" s="2"/>
      <c r="H27" s="2"/>
    </row>
  </sheetData>
  <mergeCells count="14">
    <mergeCell ref="A27:D27"/>
    <mergeCell ref="A2:H2"/>
    <mergeCell ref="A4:A9"/>
    <mergeCell ref="B4:B5"/>
    <mergeCell ref="B6:B7"/>
    <mergeCell ref="B8:B9"/>
    <mergeCell ref="A10:A14"/>
    <mergeCell ref="B10:B12"/>
    <mergeCell ref="B13:B14"/>
    <mergeCell ref="A15:A22"/>
    <mergeCell ref="B15:B17"/>
    <mergeCell ref="B18:B21"/>
    <mergeCell ref="A23:A25"/>
    <mergeCell ref="B23:B25"/>
  </mergeCells>
  <phoneticPr fontId="7" type="noConversion"/>
  <printOptions horizontalCentered="1"/>
  <pageMargins left="0.39370078740157499" right="0.39370078740157499" top="0.35433070866141703" bottom="0.35433070866141703" header="0.31496062992126" footer="0.118110236220472"/>
  <pageSetup paperSize="8" scale="85" fitToHeight="5"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5"/>
  <sheetViews>
    <sheetView workbookViewId="0">
      <selection activeCell="H17" sqref="H17"/>
    </sheetView>
  </sheetViews>
  <sheetFormatPr defaultRowHeight="14.25"/>
  <sheetData>
    <row r="1" spans="3:8" ht="15" thickBot="1"/>
    <row r="2" spans="3:8" ht="15" thickBot="1">
      <c r="C2" s="13" t="s">
        <v>113</v>
      </c>
      <c r="D2" s="14" t="s">
        <v>114</v>
      </c>
      <c r="E2" s="14" t="s">
        <v>115</v>
      </c>
      <c r="F2" s="14" t="s">
        <v>116</v>
      </c>
      <c r="G2" s="14" t="s">
        <v>117</v>
      </c>
      <c r="H2" s="14" t="s">
        <v>87</v>
      </c>
    </row>
    <row r="3" spans="3:8" ht="15" thickBot="1">
      <c r="C3" s="15" t="s">
        <v>118</v>
      </c>
      <c r="D3" s="16">
        <v>20</v>
      </c>
      <c r="E3" s="16">
        <v>20</v>
      </c>
      <c r="F3" s="16">
        <v>32</v>
      </c>
      <c r="G3" s="16">
        <v>28</v>
      </c>
      <c r="H3" s="16">
        <f>SUM(D3:G3)</f>
        <v>100</v>
      </c>
    </row>
    <row r="4" spans="3:8" ht="15" thickBot="1">
      <c r="C4" s="15" t="s">
        <v>9</v>
      </c>
      <c r="D4" s="16">
        <v>18.5</v>
      </c>
      <c r="E4" s="16">
        <v>19.45</v>
      </c>
      <c r="F4" s="16">
        <v>29.27</v>
      </c>
      <c r="G4" s="16">
        <v>25.02</v>
      </c>
      <c r="H4" s="16">
        <f>SUM(D4:G4)</f>
        <v>92.24</v>
      </c>
    </row>
    <row r="5" spans="3:8" ht="15" thickBot="1">
      <c r="C5" s="15" t="s">
        <v>10</v>
      </c>
      <c r="D5" s="17">
        <f>D4/D3</f>
        <v>0.92500000000000004</v>
      </c>
      <c r="E5" s="17">
        <f t="shared" ref="E5:G5" si="0">E4/E3</f>
        <v>0.97249999999999992</v>
      </c>
      <c r="F5" s="17">
        <f t="shared" si="0"/>
        <v>0.91468749999999999</v>
      </c>
      <c r="G5" s="17">
        <f t="shared" si="0"/>
        <v>0.89357142857142857</v>
      </c>
      <c r="H5" s="18">
        <v>0.92800000000000005</v>
      </c>
    </row>
  </sheetData>
  <phoneticPr fontId="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H13"/>
  <sheetViews>
    <sheetView workbookViewId="0">
      <selection activeCell="K16" sqref="K16"/>
    </sheetView>
  </sheetViews>
  <sheetFormatPr defaultRowHeight="14.25"/>
  <sheetData>
    <row r="8" spans="4:8">
      <c r="D8">
        <v>20</v>
      </c>
      <c r="E8">
        <v>20</v>
      </c>
      <c r="F8">
        <v>32</v>
      </c>
      <c r="G8">
        <v>28</v>
      </c>
      <c r="H8">
        <v>100</v>
      </c>
    </row>
    <row r="9" spans="4:8">
      <c r="D9">
        <v>18.5</v>
      </c>
      <c r="E9">
        <v>19.45</v>
      </c>
      <c r="F9">
        <v>29.27</v>
      </c>
      <c r="G9">
        <v>25.02</v>
      </c>
      <c r="H9">
        <v>92.24</v>
      </c>
    </row>
    <row r="10" spans="4:8">
      <c r="D10" s="26">
        <v>0.93</v>
      </c>
      <c r="E10" s="26">
        <v>0.97</v>
      </c>
      <c r="F10" s="26">
        <v>0.91</v>
      </c>
      <c r="G10" s="26">
        <v>0.89</v>
      </c>
      <c r="H10" t="s">
        <v>121</v>
      </c>
    </row>
    <row r="12" spans="4:8">
      <c r="D12" s="27">
        <f>D9/D8*100</f>
        <v>92.5</v>
      </c>
      <c r="E12" s="27">
        <f t="shared" ref="E12:H12" si="0">E9/E8*100</f>
        <v>97.249999999999986</v>
      </c>
      <c r="F12" s="27">
        <f t="shared" si="0"/>
        <v>91.46875</v>
      </c>
      <c r="G12" s="27">
        <f t="shared" si="0"/>
        <v>89.357142857142861</v>
      </c>
      <c r="H12" s="27">
        <f t="shared" si="0"/>
        <v>92.24</v>
      </c>
    </row>
    <row r="13" spans="4:8">
      <c r="D13" s="27">
        <v>92.5</v>
      </c>
      <c r="E13" s="27">
        <v>97.249999999999986</v>
      </c>
      <c r="F13" s="27">
        <v>91.46875</v>
      </c>
      <c r="G13" s="27">
        <v>89.357142857142861</v>
      </c>
      <c r="H13" s="27">
        <v>92.24</v>
      </c>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部门专项业务费</vt:lpstr>
      <vt:lpstr>1</vt:lpstr>
      <vt:lpstr>Sheet2</vt:lpstr>
      <vt:lpstr>Sheet3</vt:lpstr>
      <vt:lpstr>'1'!Print_Titles</vt:lpstr>
      <vt:lpstr>部门专项业务费!Print_Titles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cp:lastPrinted>2020-06-18T09:39:00Z</cp:lastPrinted>
  <dcterms:created xsi:type="dcterms:W3CDTF">2008-09-11T17:22:00Z</dcterms:created>
  <dcterms:modified xsi:type="dcterms:W3CDTF">2021-08-11T10:54:26Z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7673AAF3AE1343FDBE6FE44ACC26767C</vt:lpwstr>
  </property>
  <property fmtid="{D5CDD505-2E9C-101B-9397-08002B2CF9AE}" pid="3" name="KSOProductBuildVer">
    <vt:lpwstr>2052-11.1.0.10463</vt:lpwstr>
  </property>
</Properties>
</file>